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" yWindow="5172" windowWidth="17256" windowHeight="5232" tabRatio="601"/>
  </bookViews>
  <sheets>
    <sheet name="Financial Data" sheetId="2" r:id="rId1"/>
    <sheet name="Sheet3" sheetId="3" r:id="rId2"/>
  </sheets>
  <definedNames>
    <definedName name="_xlnm.Print_Area" localSheetId="0">'Financial Data'!$B$4:$G$90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D116" i="2"/>
  <c r="E116" i="2"/>
  <c r="F116" i="2"/>
  <c r="D117" i="2"/>
  <c r="D114" i="2" s="1"/>
  <c r="E117" i="2"/>
  <c r="E114" i="2" s="1"/>
  <c r="F117" i="2"/>
  <c r="F114" i="2" s="1"/>
  <c r="C105" i="2"/>
  <c r="C106" i="2"/>
  <c r="C100" i="2"/>
  <c r="C97" i="2"/>
  <c r="C112" i="2"/>
  <c r="C96" i="2"/>
  <c r="C99" i="2"/>
  <c r="C98" i="2"/>
  <c r="C95" i="2"/>
  <c r="C109" i="2"/>
  <c r="C102" i="2"/>
  <c r="C94" i="2"/>
  <c r="C113" i="2"/>
  <c r="C117" i="2"/>
  <c r="C114" i="2" s="1"/>
  <c r="C116" i="2"/>
  <c r="C108" i="2"/>
  <c r="C93" i="2"/>
  <c r="C104" i="2"/>
  <c r="C103" i="2"/>
  <c r="C110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<sst xmlns="http://schemas.openxmlformats.org/spreadsheetml/2006/main" count="201" uniqueCount="199">
  <si>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</si>
  <si>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</si>
  <si>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( الموجودات (دينار</t>
  </si>
  <si>
    <t>المطلوبات وحقوق المساهمين</t>
  </si>
  <si>
    <t>( المطلوبات (دينار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</si>
  <si>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</si>
  <si>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</si>
  <si>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</si>
  <si>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</si>
  <si>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</si>
  <si>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</si>
  <si>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</si>
  <si>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</si>
  <si>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</si>
  <si>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</si>
  <si>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</si>
  <si>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</si>
  <si>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</si>
  <si>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</si>
  <si>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</si>
  <si>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>No. of Shares Traded</t>
  </si>
  <si>
    <t>No. of Transactions</t>
  </si>
  <si>
    <t>Assets(JD)</t>
  </si>
  <si>
    <t>Total Assets</t>
  </si>
  <si>
    <t>Liabilities(JD)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</si>
  <si>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</si>
  <si>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</si>
  <si>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</si>
  <si>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</si>
  <si>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</si>
  <si>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</si>
  <si>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</si>
  <si>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</si>
  <si>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</si>
  <si>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</si>
  <si>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</si>
  <si>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</si>
  <si>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</si>
  <si>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</si>
  <si>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</si>
  <si>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</si>
  <si>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</si>
  <si>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</si>
  <si>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نقد في الصندوق ولدى البنوك</t>
  </si>
  <si>
    <t>ذمم مدينة بالصافي</t>
  </si>
  <si>
    <t xml:space="preserve">مجموع الموجودات الثابتة </t>
  </si>
  <si>
    <t xml:space="preserve">احتياطي إجباري </t>
  </si>
  <si>
    <t xml:space="preserve">ايرادات أخرى </t>
  </si>
  <si>
    <t xml:space="preserve">مصاريف أخرى </t>
  </si>
  <si>
    <t>Cash on Hand &amp; at Banks</t>
  </si>
  <si>
    <t>Total Fixed Assets</t>
  </si>
  <si>
    <t xml:space="preserve">Other Assets </t>
  </si>
  <si>
    <t>Compulsory Reserves</t>
  </si>
  <si>
    <t xml:space="preserve">Total Liabilities &amp; Shareholders Equity 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</si>
  <si>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</si>
  <si>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</si>
  <si>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</si>
  <si>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</si>
  <si>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</si>
  <si>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</si>
  <si>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إجمالي الربح من العمليات </t>
  </si>
  <si>
    <t xml:space="preserve">المصاريف الإدارية والعمومية 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</si>
  <si>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</si>
  <si>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</si>
  <si>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</si>
  <si>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</si>
  <si>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</si>
  <si>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Short Term Investments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</si>
  <si>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</si>
  <si>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</si>
  <si>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</si>
  <si>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</si>
  <si>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</si>
  <si>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</si>
  <si>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</si>
  <si>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</si>
  <si>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</si>
  <si>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</si>
  <si>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</si>
  <si>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</si>
  <si>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</si>
  <si>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</si>
  <si>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</si>
  <si>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</si>
  <si>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>Gross Profit</t>
  </si>
  <si>
    <t>Income Tax (Period)</t>
  </si>
  <si>
    <t>Value Traded (JD)</t>
  </si>
  <si>
    <t>(حجم التداول (دينار</t>
  </si>
  <si>
    <t>Market Capitalization (JD)</t>
  </si>
  <si>
    <t>(القيمة السوقية (دينار</t>
  </si>
  <si>
    <t>Account Receivables, Net</t>
  </si>
  <si>
    <t xml:space="preserve">إستثمارات قصيرة الأجل  </t>
  </si>
  <si>
    <t>Total Current Assets</t>
  </si>
  <si>
    <t>مجموع الموجودات المتداولة</t>
  </si>
  <si>
    <t>Fixed Assets,Net</t>
  </si>
  <si>
    <t xml:space="preserve">موجودات ثابتة - صافي بعد الإستهلاك </t>
  </si>
  <si>
    <t xml:space="preserve">موجودات أخرى </t>
  </si>
  <si>
    <t xml:space="preserve">مجموع الموجودات </t>
  </si>
  <si>
    <t>Liabilities &amp; Owners Equity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</si>
  <si>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</si>
  <si>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</si>
  <si>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</si>
  <si>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</si>
  <si>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مجموع المطلوبات</t>
  </si>
  <si>
    <t>(حقوق المساهمين (دينار</t>
  </si>
  <si>
    <t>Paid-in Capital</t>
  </si>
  <si>
    <t>علاوة اصدار</t>
  </si>
  <si>
    <t xml:space="preserve">أرباح ( خسائر) مدورة </t>
  </si>
  <si>
    <t>رسوم الجامعات والبحث العلمي وصندوق التعليم</t>
  </si>
  <si>
    <t>النقد وما في حكمه في نهاية السنة</t>
  </si>
  <si>
    <t>بضاعة في المخازن</t>
  </si>
  <si>
    <t>Inventory</t>
  </si>
  <si>
    <t>أوراق قبض</t>
  </si>
  <si>
    <t>شيكات برسم التحصيل</t>
  </si>
  <si>
    <t>لوازم وقطع غيار</t>
  </si>
  <si>
    <t>أراضي</t>
  </si>
  <si>
    <t>Lands</t>
  </si>
  <si>
    <t>صافي الربح</t>
  </si>
  <si>
    <t>Net Income</t>
  </si>
  <si>
    <t>Post Dated Cheques</t>
  </si>
  <si>
    <t>Spare Parts</t>
  </si>
  <si>
    <t>Notes_Receivable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</si>
  <si>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</si>
  <si>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</si>
  <si>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</si>
  <si>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</si>
  <si>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</si>
  <si>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</si>
  <si>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</si>
  <si>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</si>
  <si>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</si>
  <si>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</si>
  <si>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</si>
  <si>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Industrial Sector</t>
  </si>
  <si>
    <t>قطاع الصناعة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</si>
  <si>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</si>
  <si>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</si>
  <si>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</si>
  <si>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</si>
  <si>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</si>
  <si>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</si>
  <si>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</si>
  <si>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الأرباح الموزعة للسهم الواحد (دينار) </t>
  </si>
  <si>
    <t>Book Value Per Share (JD)</t>
  </si>
  <si>
    <t xml:space="preserve">القيمة الدفترية للسهم الواحد (دينار)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</si>
  <si>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</si>
  <si>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</si>
  <si>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</si>
  <si>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</si>
  <si>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</si>
  <si>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</si>
  <si>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</si>
  <si>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القيمة السوقية الى القيمة الدفترية (مرة)</t>
  </si>
  <si>
    <t>Gross Margin %</t>
  </si>
  <si>
    <t>اجمالي الربح من العمليات الى المبيعات %</t>
  </si>
  <si>
    <t>Margin Before Interest and Tax %</t>
  </si>
  <si>
    <t>صافي الربح قبل الفوائد والضريبة الى المبيعات %</t>
  </si>
  <si>
    <t xml:space="preserve">Profit Margin % </t>
  </si>
  <si>
    <t>صافي الربح الى المبيعات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</si>
  <si>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</si>
  <si>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</si>
  <si>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</si>
  <si>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</si>
  <si>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</si>
  <si>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</si>
  <si>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</si>
  <si>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</si>
  <si>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</si>
  <si>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 xml:space="preserve">معدل تغطية الفوائد ( مرة ) </t>
  </si>
  <si>
    <t>Total Assets Turnover (Times )</t>
  </si>
  <si>
    <t xml:space="preserve">معدل دوران الموجودات ( مرة) </t>
  </si>
  <si>
    <t>Fixed Assets Turnover (Times)</t>
  </si>
  <si>
    <t xml:space="preserve">معدل دوران الموجودات الثابتة ( مرة ) </t>
  </si>
  <si>
    <t>Working Capital Turnover (Times)</t>
  </si>
  <si>
    <t xml:space="preserve">معدل دوران رأس المال العامل ( مرة) </t>
  </si>
  <si>
    <t>Current Ratio (Times)</t>
  </si>
  <si>
    <t xml:space="preserve">نسبة التداول ( مرة ) </t>
  </si>
  <si>
    <t>Working Capital (JD)</t>
  </si>
  <si>
    <t xml:space="preserve">رأس المال العامل ( دينار) </t>
  </si>
  <si>
    <t>عدد الأسهم المدرجة</t>
  </si>
  <si>
    <t>No. of Listed Shares</t>
  </si>
  <si>
    <t>أرباح موزعة</t>
  </si>
  <si>
    <t>أسهم موزعة</t>
  </si>
  <si>
    <t xml:space="preserve">التغير المتراكم في القيمة العادلة </t>
  </si>
  <si>
    <t>حقوق غير المسيطرين</t>
  </si>
  <si>
    <t xml:space="preserve">الإيرادات التشغيلية </t>
  </si>
  <si>
    <t xml:space="preserve">المصاريف التشغيلية </t>
  </si>
  <si>
    <t>مصاريف البيع والتسويق</t>
  </si>
  <si>
    <t>Cash Dividends</t>
  </si>
  <si>
    <t>Stock Dividends</t>
  </si>
  <si>
    <t>Non-controlling Interest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</si>
  <si>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</si>
  <si>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</si>
  <si>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</si>
  <si>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</si>
  <si>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</si>
  <si>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>Income Before Interest &amp; Tax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</si>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</sst>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u/>
      <sz val="12"/>
      <color indexed="18"/>
      <name val="Times New Roman"/>
      <family val="1"/>
    </font>
    <font>
      <b/>
      <sz val="14"/>
      <color indexed="54"/>
      <name val="Arabic Transparent"/>
      <charset val="178"/>
    </font>
    <font>
      <b/>
      <sz val="14"/>
      <color indexed="54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38" fontId="10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6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5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C117"/>
  <sheetViews>
    <sheetView tabSelected="1" zoomScaleNormal="100" workbookViewId="0">
      <selection activeCell="G10" sqref="G10"/>
    </sheetView>
  </sheetViews>
  <sheetFormatPr defaultColWidth="9.109375" defaultRowHeight="15" x14ac:dyDescent="0.25"/>
  <cols>
    <col min="1" max="1" width="13.44140625" style="1" bestFit="1" customWidth="1"/>
    <col min="2" max="2" width="52.5546875" style="11" bestFit="1" customWidth="1"/>
    <col min="3" max="4" width="19" style="11" customWidth="1"/>
    <col min="5" max="6" width="16.109375" style="9" bestFit="1" customWidth="1"/>
    <col min="7" max="7" width="42.6640625" style="25" bestFit="1" customWidth="1"/>
    <col min="8" max="8" width="9.44140625" style="2" customWidth="1"/>
    <col min="9" max="29" width="9.109375" style="2"/>
    <col min="30" max="16384" width="9.109375" style="1"/>
  </cols>
  <sheetData>
    <row r="2" spans="1:16" ht="15.6" x14ac:dyDescent="0.3">
      <c r="B2" s="37" t="s">
        <v>133</v>
      </c>
      <c r="C2" s="37"/>
      <c r="D2" s="37"/>
      <c r="E2" s="37"/>
      <c r="F2" s="38"/>
      <c r="G2" s="39" t="s">
        <v>134</v>
      </c>
    </row>
    <row r="4" spans="1:16" ht="24.9" customHeight="1" x14ac:dyDescent="0.25">
      <c r="B4" s="29" t="s">
        <v>122</v>
      </c>
      <c r="C4" s="30">
        <v>2017</v>
      </c>
      <c r="D4" s="30">
        <v>2016</v>
      </c>
      <c r="E4" s="30">
        <v>2015</v>
      </c>
      <c r="F4" s="30">
        <v>2014</v>
      </c>
      <c r="G4" s="28" t="s">
        <v>197</v>
      </c>
    </row>
    <row r="5" spans="1:16" ht="20.100000000000001" customHeight="1" x14ac:dyDescent="0.25">
      <c r="B5" s="12" t="s">
        <v>86</v>
      </c>
      <c r="C5" s="40">
        <v>652023659.74000001</v>
      </c>
      <c r="D5" s="40">
        <v>701859524.41000009</v>
      </c>
      <c r="E5" s="40">
        <v>345825911.82999998</v>
      </c>
      <c r="F5" s="40">
        <v>379094501.71999997</v>
      </c>
      <c r="G5" s="3" t="s">
        <v>87</v>
      </c>
      <c r="M5" s="59"/>
      <c r="N5" s="59"/>
      <c r="O5" s="59"/>
      <c r="P5" s="59"/>
    </row>
    <row r="6" spans="1:16" ht="20.100000000000001" customHeight="1" x14ac:dyDescent="0.25">
      <c r="B6" s="13" t="s">
        <v>20</v>
      </c>
      <c r="C6" s="16">
        <v>276147053</v>
      </c>
      <c r="D6" s="16">
        <v>361877934</v>
      </c>
      <c r="E6" s="16">
        <v>347607592</v>
      </c>
      <c r="F6" s="16">
        <v>390442273</v>
      </c>
      <c r="G6" s="4" t="s">
        <v>0</v>
      </c>
      <c r="M6" s="59"/>
      <c r="N6" s="59"/>
      <c r="O6" s="59"/>
      <c r="P6" s="59"/>
    </row>
    <row r="7" spans="1:16" ht="20.100000000000001" customHeight="1" x14ac:dyDescent="0.25">
      <c r="B7" s="13" t="s">
        <v>21</v>
      </c>
      <c r="C7" s="16">
        <v>186346</v>
      </c>
      <c r="D7" s="16">
        <v>206020</v>
      </c>
      <c r="E7" s="16">
        <v>174532</v>
      </c>
      <c r="F7" s="16">
        <v>242483</v>
      </c>
      <c r="G7" s="4" t="s">
        <v>1</v>
      </c>
      <c r="M7" s="59"/>
      <c r="N7" s="59"/>
      <c r="O7" s="59"/>
      <c r="P7" s="59"/>
    </row>
    <row r="8" spans="1:16" ht="20.100000000000001" customHeight="1" x14ac:dyDescent="0.25">
      <c r="A8" s="62"/>
      <c r="B8" s="13" t="s">
        <v>180</v>
      </c>
      <c r="C8" s="16">
        <v>853139093</v>
      </c>
      <c r="D8" s="16">
        <v>895568190</v>
      </c>
      <c r="E8" s="16">
        <v>935332859</v>
      </c>
      <c r="F8" s="16">
        <v>953688143</v>
      </c>
      <c r="G8" s="4" t="s">
        <v>179</v>
      </c>
      <c r="M8" s="59"/>
      <c r="N8" s="59"/>
      <c r="O8" s="59"/>
      <c r="P8" s="59"/>
    </row>
    <row r="9" spans="1:16" ht="20.100000000000001" customHeight="1" x14ac:dyDescent="0.25">
      <c r="A9" s="62"/>
      <c r="B9" s="14" t="s">
        <v>88</v>
      </c>
      <c r="C9" s="41">
        <v>3450582846.2200003</v>
      </c>
      <c r="D9" s="41">
        <v>3530527171</v>
      </c>
      <c r="E9" s="41">
        <v>3653607328</v>
      </c>
      <c r="F9" s="41">
        <v>3693201222</v>
      </c>
      <c r="G9" s="5" t="s">
        <v>89</v>
      </c>
      <c r="M9" s="59"/>
      <c r="N9" s="59"/>
      <c r="O9" s="59"/>
      <c r="P9" s="59"/>
    </row>
    <row r="10" spans="1:16" ht="26.4" x14ac:dyDescent="0.25">
      <c r="B10" s="15"/>
      <c r="E10" s="29"/>
      <c r="F10" s="31"/>
      <c r="G10" s="64" t="s">
        <v>198</v>
      </c>
      <c r="M10" s="59"/>
      <c r="N10" s="59"/>
      <c r="O10" s="59"/>
      <c r="P10" s="59"/>
    </row>
    <row r="11" spans="1:16" ht="15.6" x14ac:dyDescent="0.25">
      <c r="E11" s="60"/>
      <c r="F11" s="36"/>
      <c r="G11" s="10"/>
      <c r="M11" s="59"/>
      <c r="N11" s="59"/>
      <c r="O11" s="59"/>
      <c r="P11" s="59"/>
    </row>
    <row r="12" spans="1:16" ht="24.9" customHeight="1" x14ac:dyDescent="0.25">
      <c r="B12" s="29" t="s">
        <v>22</v>
      </c>
      <c r="E12" s="61"/>
      <c r="F12" s="17"/>
      <c r="G12" s="32" t="s">
        <v>2</v>
      </c>
      <c r="M12" s="59"/>
      <c r="N12" s="59"/>
      <c r="O12" s="59"/>
      <c r="P12" s="59"/>
    </row>
    <row r="13" spans="1:16" ht="20.100000000000001" customHeight="1" x14ac:dyDescent="0.25">
      <c r="B13" s="12" t="s">
        <v>49</v>
      </c>
      <c r="C13" s="40">
        <v>367313414</v>
      </c>
      <c r="D13" s="40">
        <v>379233176</v>
      </c>
      <c r="E13" s="40">
        <v>493394413</v>
      </c>
      <c r="F13" s="40">
        <v>417021365</v>
      </c>
      <c r="G13" s="3" t="s">
        <v>43</v>
      </c>
      <c r="M13" s="59"/>
      <c r="N13" s="59"/>
      <c r="O13" s="59"/>
      <c r="P13" s="59"/>
    </row>
    <row r="14" spans="1:16" ht="20.100000000000001" customHeight="1" x14ac:dyDescent="0.25">
      <c r="B14" s="13" t="s">
        <v>90</v>
      </c>
      <c r="C14" s="16">
        <v>485494270</v>
      </c>
      <c r="D14" s="16">
        <v>425598684</v>
      </c>
      <c r="E14" s="16">
        <v>434650869</v>
      </c>
      <c r="F14" s="16">
        <v>443895743</v>
      </c>
      <c r="G14" s="7" t="s">
        <v>44</v>
      </c>
      <c r="M14" s="59"/>
      <c r="N14" s="59"/>
      <c r="O14" s="59"/>
      <c r="P14" s="59"/>
    </row>
    <row r="15" spans="1:16" ht="20.100000000000001" customHeight="1" x14ac:dyDescent="0.25">
      <c r="B15" s="13" t="s">
        <v>121</v>
      </c>
      <c r="C15" s="16">
        <v>631257</v>
      </c>
      <c r="D15" s="16">
        <v>806000</v>
      </c>
      <c r="E15" s="16">
        <v>2133613</v>
      </c>
      <c r="F15" s="16">
        <v>0</v>
      </c>
      <c r="G15" s="7" t="s">
        <v>112</v>
      </c>
      <c r="M15" s="59"/>
      <c r="N15" s="59"/>
      <c r="O15" s="59"/>
      <c r="P15" s="59"/>
    </row>
    <row r="16" spans="1:16" ht="20.100000000000001" customHeight="1" x14ac:dyDescent="0.25">
      <c r="B16" s="13" t="s">
        <v>119</v>
      </c>
      <c r="C16" s="16">
        <v>74920954</v>
      </c>
      <c r="D16" s="16">
        <v>61685762</v>
      </c>
      <c r="E16" s="16">
        <v>70596905</v>
      </c>
      <c r="F16" s="16">
        <v>67620818</v>
      </c>
      <c r="G16" s="7" t="s">
        <v>113</v>
      </c>
      <c r="M16" s="59"/>
      <c r="N16" s="59"/>
      <c r="O16" s="59"/>
      <c r="P16" s="59"/>
    </row>
    <row r="17" spans="1:16" ht="20.100000000000001" customHeight="1" x14ac:dyDescent="0.25">
      <c r="B17" s="20" t="s">
        <v>67</v>
      </c>
      <c r="C17" s="16">
        <v>27365934</v>
      </c>
      <c r="D17" s="16">
        <v>5905241</v>
      </c>
      <c r="E17" s="16">
        <v>5973288</v>
      </c>
      <c r="F17" s="16">
        <v>10255357</v>
      </c>
      <c r="G17" s="7" t="s">
        <v>91</v>
      </c>
      <c r="M17" s="59"/>
      <c r="N17" s="59"/>
      <c r="O17" s="59"/>
      <c r="P17" s="59"/>
    </row>
    <row r="18" spans="1:16" ht="20.100000000000001" customHeight="1" x14ac:dyDescent="0.25">
      <c r="B18" s="20" t="s">
        <v>111</v>
      </c>
      <c r="C18" s="16">
        <v>385956403</v>
      </c>
      <c r="D18" s="16">
        <v>562031929</v>
      </c>
      <c r="E18" s="16">
        <v>583634768</v>
      </c>
      <c r="F18" s="16">
        <v>603209822</v>
      </c>
      <c r="G18" s="7" t="s">
        <v>110</v>
      </c>
      <c r="M18" s="59"/>
      <c r="N18" s="59"/>
      <c r="O18" s="59"/>
      <c r="P18" s="59"/>
    </row>
    <row r="19" spans="1:16" ht="20.100000000000001" customHeight="1" x14ac:dyDescent="0.25">
      <c r="B19" s="20" t="s">
        <v>120</v>
      </c>
      <c r="C19" s="16">
        <v>127461005</v>
      </c>
      <c r="D19" s="16">
        <v>50899702</v>
      </c>
      <c r="E19" s="16">
        <v>52764897</v>
      </c>
      <c r="F19" s="16">
        <v>62920811</v>
      </c>
      <c r="G19" s="7" t="s">
        <v>114</v>
      </c>
      <c r="M19" s="59"/>
      <c r="N19" s="59"/>
      <c r="O19" s="59"/>
      <c r="P19" s="59"/>
    </row>
    <row r="20" spans="1:16" ht="20.100000000000001" customHeight="1" x14ac:dyDescent="0.25">
      <c r="B20" s="13" t="s">
        <v>92</v>
      </c>
      <c r="C20" s="16">
        <v>1599240957</v>
      </c>
      <c r="D20" s="16">
        <v>1635625027</v>
      </c>
      <c r="E20" s="16">
        <v>1820734809</v>
      </c>
      <c r="F20" s="16">
        <v>1800304047</v>
      </c>
      <c r="G20" s="7" t="s">
        <v>93</v>
      </c>
      <c r="M20" s="59"/>
      <c r="N20" s="59"/>
      <c r="O20" s="59"/>
      <c r="P20" s="59"/>
    </row>
    <row r="21" spans="1:16" ht="20.100000000000001" customHeight="1" x14ac:dyDescent="0.25">
      <c r="B21" s="13" t="s">
        <v>68</v>
      </c>
      <c r="C21" s="16">
        <v>614364932</v>
      </c>
      <c r="D21" s="16">
        <v>637409908</v>
      </c>
      <c r="E21" s="16">
        <v>576388256</v>
      </c>
      <c r="F21" s="16">
        <v>565581464</v>
      </c>
      <c r="G21" s="7" t="s">
        <v>54</v>
      </c>
      <c r="M21" s="59"/>
      <c r="N21" s="59"/>
      <c r="O21" s="59"/>
      <c r="P21" s="59"/>
    </row>
    <row r="22" spans="1:16" ht="20.100000000000001" customHeight="1" x14ac:dyDescent="0.25">
      <c r="B22" s="13" t="s">
        <v>94</v>
      </c>
      <c r="C22" s="16">
        <v>977324876</v>
      </c>
      <c r="D22" s="16">
        <v>1039915287</v>
      </c>
      <c r="E22" s="16">
        <v>1003646052</v>
      </c>
      <c r="F22" s="16">
        <v>1084884020</v>
      </c>
      <c r="G22" s="7" t="s">
        <v>95</v>
      </c>
      <c r="M22" s="59"/>
      <c r="N22" s="59"/>
      <c r="O22" s="59"/>
      <c r="P22" s="59"/>
    </row>
    <row r="23" spans="1:16" ht="20.100000000000001" customHeight="1" x14ac:dyDescent="0.25">
      <c r="B23" s="13" t="s">
        <v>116</v>
      </c>
      <c r="C23" s="16">
        <v>6692576</v>
      </c>
      <c r="D23" s="16">
        <v>6110151</v>
      </c>
      <c r="E23" s="16">
        <v>7150967</v>
      </c>
      <c r="F23" s="16">
        <v>4737041</v>
      </c>
      <c r="G23" s="7" t="s">
        <v>115</v>
      </c>
      <c r="M23" s="59"/>
      <c r="N23" s="59"/>
      <c r="O23" s="59"/>
      <c r="P23" s="59"/>
    </row>
    <row r="24" spans="1:16" ht="20.100000000000001" customHeight="1" x14ac:dyDescent="0.25">
      <c r="B24" s="13" t="s">
        <v>69</v>
      </c>
      <c r="C24" s="16">
        <v>125536577</v>
      </c>
      <c r="D24" s="16">
        <v>135071850</v>
      </c>
      <c r="E24" s="16">
        <v>226957177</v>
      </c>
      <c r="F24" s="16">
        <v>197936393</v>
      </c>
      <c r="G24" s="7" t="s">
        <v>55</v>
      </c>
      <c r="M24" s="59"/>
      <c r="N24" s="59"/>
      <c r="O24" s="59"/>
      <c r="P24" s="59"/>
    </row>
    <row r="25" spans="1:16" ht="20.100000000000001" customHeight="1" x14ac:dyDescent="0.25">
      <c r="B25" s="13" t="s">
        <v>50</v>
      </c>
      <c r="C25" s="16">
        <v>1109554029</v>
      </c>
      <c r="D25" s="16">
        <v>1181097288</v>
      </c>
      <c r="E25" s="16">
        <v>1237754196</v>
      </c>
      <c r="F25" s="16">
        <v>1287557454</v>
      </c>
      <c r="G25" s="7" t="s">
        <v>45</v>
      </c>
      <c r="M25" s="59"/>
      <c r="N25" s="59"/>
      <c r="O25" s="59"/>
      <c r="P25" s="59"/>
    </row>
    <row r="26" spans="1:16" ht="20.100000000000001" customHeight="1" x14ac:dyDescent="0.25">
      <c r="B26" s="13" t="s">
        <v>51</v>
      </c>
      <c r="C26" s="16">
        <v>438013369</v>
      </c>
      <c r="D26" s="16">
        <v>329496221</v>
      </c>
      <c r="E26" s="16">
        <v>311237457</v>
      </c>
      <c r="F26" s="16">
        <v>310650029</v>
      </c>
      <c r="G26" s="7" t="s">
        <v>96</v>
      </c>
      <c r="M26" s="59"/>
      <c r="N26" s="59"/>
      <c r="O26" s="59"/>
      <c r="P26" s="59"/>
    </row>
    <row r="27" spans="1:16" ht="20.100000000000001" customHeight="1" x14ac:dyDescent="0.25">
      <c r="A27" s="62"/>
      <c r="B27" s="21" t="s">
        <v>23</v>
      </c>
      <c r="C27" s="41">
        <v>3761173287</v>
      </c>
      <c r="D27" s="41">
        <v>3783628444</v>
      </c>
      <c r="E27" s="41">
        <v>3946114718</v>
      </c>
      <c r="F27" s="41">
        <v>3964092994</v>
      </c>
      <c r="G27" s="22" t="s">
        <v>97</v>
      </c>
      <c r="M27" s="59"/>
      <c r="N27" s="59"/>
      <c r="O27" s="59"/>
      <c r="P27" s="59"/>
    </row>
    <row r="28" spans="1:16" ht="15.6" x14ac:dyDescent="0.25">
      <c r="E28" s="18"/>
      <c r="F28" s="18"/>
      <c r="M28" s="59"/>
      <c r="N28" s="59"/>
      <c r="O28" s="59"/>
      <c r="P28" s="59"/>
    </row>
    <row r="29" spans="1:16" ht="15.6" x14ac:dyDescent="0.25">
      <c r="E29" s="18"/>
      <c r="F29" s="18"/>
      <c r="M29" s="59"/>
      <c r="N29" s="59"/>
      <c r="O29" s="59"/>
      <c r="P29" s="59"/>
    </row>
    <row r="30" spans="1:16" ht="24.9" customHeight="1" x14ac:dyDescent="0.25">
      <c r="B30" s="33" t="s">
        <v>98</v>
      </c>
      <c r="C30" s="33"/>
      <c r="D30" s="33"/>
      <c r="E30" s="34"/>
      <c r="F30" s="34"/>
      <c r="G30" s="35" t="s">
        <v>3</v>
      </c>
      <c r="M30" s="59"/>
      <c r="N30" s="59"/>
      <c r="O30" s="59"/>
      <c r="P30" s="59"/>
    </row>
    <row r="31" spans="1:16" ht="24.9" customHeight="1" x14ac:dyDescent="0.25">
      <c r="B31" s="29" t="s">
        <v>24</v>
      </c>
      <c r="C31" s="29"/>
      <c r="D31" s="29"/>
      <c r="E31" s="34"/>
      <c r="F31" s="34"/>
      <c r="G31" s="32" t="s">
        <v>4</v>
      </c>
      <c r="M31" s="59"/>
      <c r="N31" s="59"/>
      <c r="O31" s="59"/>
      <c r="P31" s="59"/>
    </row>
    <row r="32" spans="1:16" ht="20.100000000000001" customHeight="1" x14ac:dyDescent="0.25">
      <c r="B32" s="12" t="s">
        <v>70</v>
      </c>
      <c r="C32" s="40">
        <v>363489175</v>
      </c>
      <c r="D32" s="40">
        <v>316579647</v>
      </c>
      <c r="E32" s="40">
        <v>341466109</v>
      </c>
      <c r="F32" s="40">
        <v>365801480</v>
      </c>
      <c r="G32" s="6" t="s">
        <v>99</v>
      </c>
      <c r="M32" s="59"/>
      <c r="N32" s="59"/>
      <c r="O32" s="59"/>
      <c r="P32" s="59"/>
    </row>
    <row r="33" spans="2:16" ht="20.100000000000001" customHeight="1" x14ac:dyDescent="0.25">
      <c r="B33" s="13" t="s">
        <v>71</v>
      </c>
      <c r="C33" s="16">
        <v>179957214</v>
      </c>
      <c r="D33" s="16">
        <v>183056070</v>
      </c>
      <c r="E33" s="16">
        <v>167961521</v>
      </c>
      <c r="F33" s="16">
        <v>214499659</v>
      </c>
      <c r="G33" s="7" t="s">
        <v>100</v>
      </c>
      <c r="M33" s="59"/>
      <c r="N33" s="59"/>
      <c r="O33" s="59"/>
      <c r="P33" s="59"/>
    </row>
    <row r="34" spans="2:16" ht="20.100000000000001" customHeight="1" x14ac:dyDescent="0.25">
      <c r="B34" s="13" t="s">
        <v>72</v>
      </c>
      <c r="C34" s="16">
        <v>127317199</v>
      </c>
      <c r="D34" s="16">
        <v>55457591</v>
      </c>
      <c r="E34" s="16">
        <v>60194162</v>
      </c>
      <c r="F34" s="16">
        <v>64111342</v>
      </c>
      <c r="G34" s="7" t="s">
        <v>56</v>
      </c>
      <c r="M34" s="59"/>
      <c r="N34" s="59"/>
      <c r="O34" s="59"/>
      <c r="P34" s="59"/>
    </row>
    <row r="35" spans="2:16" ht="20.100000000000001" customHeight="1" x14ac:dyDescent="0.25">
      <c r="B35" s="13" t="s">
        <v>73</v>
      </c>
      <c r="C35" s="16">
        <v>81381897</v>
      </c>
      <c r="D35" s="16">
        <v>60629656</v>
      </c>
      <c r="E35" s="16">
        <v>62892864</v>
      </c>
      <c r="F35" s="16">
        <v>59961941</v>
      </c>
      <c r="G35" s="7" t="s">
        <v>57</v>
      </c>
      <c r="M35" s="59"/>
      <c r="N35" s="59"/>
      <c r="O35" s="59"/>
      <c r="P35" s="59"/>
    </row>
    <row r="36" spans="2:16" ht="20.100000000000001" customHeight="1" x14ac:dyDescent="0.25">
      <c r="B36" s="13" t="s">
        <v>74</v>
      </c>
      <c r="C36" s="16">
        <v>990067037</v>
      </c>
      <c r="D36" s="16">
        <v>881822313</v>
      </c>
      <c r="E36" s="16">
        <v>932478523</v>
      </c>
      <c r="F36" s="16">
        <v>977687899</v>
      </c>
      <c r="G36" s="7" t="s">
        <v>58</v>
      </c>
      <c r="M36" s="59"/>
      <c r="N36" s="59"/>
      <c r="O36" s="59"/>
      <c r="P36" s="59"/>
    </row>
    <row r="37" spans="2:16" ht="20.100000000000001" customHeight="1" x14ac:dyDescent="0.25">
      <c r="B37" s="13" t="s">
        <v>75</v>
      </c>
      <c r="C37" s="16">
        <v>172033583</v>
      </c>
      <c r="D37" s="16">
        <v>176645968</v>
      </c>
      <c r="E37" s="16">
        <v>168539907</v>
      </c>
      <c r="F37" s="16">
        <v>149282474</v>
      </c>
      <c r="G37" s="7" t="s">
        <v>101</v>
      </c>
      <c r="M37" s="59"/>
      <c r="N37" s="59"/>
      <c r="O37" s="59"/>
      <c r="P37" s="59"/>
    </row>
    <row r="38" spans="2:16" ht="20.100000000000001" customHeight="1" x14ac:dyDescent="0.25">
      <c r="B38" s="13" t="s">
        <v>78</v>
      </c>
      <c r="C38" s="16">
        <v>0</v>
      </c>
      <c r="D38" s="16">
        <v>0</v>
      </c>
      <c r="E38" s="16">
        <v>0</v>
      </c>
      <c r="F38" s="16">
        <v>0</v>
      </c>
      <c r="G38" s="7" t="s">
        <v>102</v>
      </c>
      <c r="M38" s="59"/>
      <c r="N38" s="59"/>
      <c r="O38" s="59"/>
      <c r="P38" s="59"/>
    </row>
    <row r="39" spans="2:16" ht="20.100000000000001" customHeight="1" x14ac:dyDescent="0.25">
      <c r="B39" s="13" t="s">
        <v>76</v>
      </c>
      <c r="C39" s="16">
        <v>163897900</v>
      </c>
      <c r="D39" s="16">
        <v>107136318</v>
      </c>
      <c r="E39" s="16">
        <v>111811141</v>
      </c>
      <c r="F39" s="16">
        <v>126961715</v>
      </c>
      <c r="G39" s="7" t="s">
        <v>59</v>
      </c>
      <c r="M39" s="59"/>
      <c r="N39" s="59"/>
      <c r="O39" s="59"/>
      <c r="P39" s="59"/>
    </row>
    <row r="40" spans="2:16" ht="20.100000000000001" customHeight="1" x14ac:dyDescent="0.25">
      <c r="B40" s="21" t="s">
        <v>77</v>
      </c>
      <c r="C40" s="41">
        <v>1325998520</v>
      </c>
      <c r="D40" s="41">
        <v>1165604599</v>
      </c>
      <c r="E40" s="41">
        <v>1212829571</v>
      </c>
      <c r="F40" s="41">
        <v>1253932088</v>
      </c>
      <c r="G40" s="22" t="s">
        <v>103</v>
      </c>
      <c r="M40" s="59"/>
      <c r="N40" s="59"/>
      <c r="O40" s="59"/>
      <c r="P40" s="59"/>
    </row>
    <row r="41" spans="2:16" ht="15.6" x14ac:dyDescent="0.25">
      <c r="B41" s="19"/>
      <c r="C41" s="19"/>
      <c r="D41" s="19"/>
      <c r="E41" s="23"/>
      <c r="F41" s="23"/>
      <c r="G41" s="24"/>
      <c r="M41" s="59"/>
      <c r="N41" s="59"/>
      <c r="O41" s="59"/>
      <c r="P41" s="59"/>
    </row>
    <row r="42" spans="2:16" ht="24.9" customHeight="1" x14ac:dyDescent="0.25">
      <c r="B42" s="29" t="s">
        <v>42</v>
      </c>
      <c r="C42" s="29"/>
      <c r="D42" s="29"/>
      <c r="E42" s="34"/>
      <c r="F42" s="34"/>
      <c r="G42" s="32" t="s">
        <v>104</v>
      </c>
      <c r="M42" s="59"/>
      <c r="N42" s="59"/>
      <c r="O42" s="59"/>
      <c r="P42" s="59"/>
    </row>
    <row r="43" spans="2:16" ht="20.100000000000001" customHeight="1" x14ac:dyDescent="0.25">
      <c r="B43" s="12" t="s">
        <v>25</v>
      </c>
      <c r="C43" s="43">
        <v>846197825</v>
      </c>
      <c r="D43" s="43">
        <v>895797130</v>
      </c>
      <c r="E43" s="43">
        <v>935391091</v>
      </c>
      <c r="F43" s="43">
        <v>956116862</v>
      </c>
      <c r="G43" s="6" t="s">
        <v>5</v>
      </c>
      <c r="M43" s="59"/>
      <c r="N43" s="59"/>
      <c r="O43" s="59"/>
      <c r="P43" s="59"/>
    </row>
    <row r="44" spans="2:16" ht="20.100000000000001" customHeight="1" x14ac:dyDescent="0.25">
      <c r="B44" s="13" t="s">
        <v>26</v>
      </c>
      <c r="C44" s="42">
        <v>846139593</v>
      </c>
      <c r="D44" s="42">
        <v>895568190</v>
      </c>
      <c r="E44" s="42">
        <v>935332859</v>
      </c>
      <c r="F44" s="42">
        <v>953688143</v>
      </c>
      <c r="G44" s="7" t="s">
        <v>6</v>
      </c>
      <c r="M44" s="59"/>
      <c r="N44" s="59"/>
      <c r="O44" s="59"/>
      <c r="P44" s="59"/>
    </row>
    <row r="45" spans="2:16" ht="20.100000000000001" customHeight="1" x14ac:dyDescent="0.25">
      <c r="B45" s="13" t="s">
        <v>105</v>
      </c>
      <c r="C45" s="42">
        <v>846139593</v>
      </c>
      <c r="D45" s="42">
        <v>895568190</v>
      </c>
      <c r="E45" s="42">
        <v>935332859</v>
      </c>
      <c r="F45" s="42">
        <v>953688143</v>
      </c>
      <c r="G45" s="7" t="s">
        <v>7</v>
      </c>
      <c r="M45" s="59"/>
      <c r="N45" s="59"/>
      <c r="O45" s="59"/>
      <c r="P45" s="59"/>
    </row>
    <row r="46" spans="2:16" ht="20.100000000000001" customHeight="1" x14ac:dyDescent="0.25">
      <c r="B46" s="13" t="s">
        <v>52</v>
      </c>
      <c r="C46" s="42">
        <v>268027294</v>
      </c>
      <c r="D46" s="42">
        <v>267025750</v>
      </c>
      <c r="E46" s="42">
        <v>268407734</v>
      </c>
      <c r="F46" s="42">
        <v>267920697</v>
      </c>
      <c r="G46" s="7" t="s">
        <v>46</v>
      </c>
      <c r="M46" s="59"/>
      <c r="N46" s="59"/>
      <c r="O46" s="59"/>
      <c r="P46" s="59"/>
    </row>
    <row r="47" spans="2:16" ht="20.100000000000001" customHeight="1" x14ac:dyDescent="0.25">
      <c r="B47" s="13" t="s">
        <v>27</v>
      </c>
      <c r="C47" s="42">
        <v>196785992</v>
      </c>
      <c r="D47" s="42">
        <v>209629315</v>
      </c>
      <c r="E47" s="42">
        <v>215674339</v>
      </c>
      <c r="F47" s="42">
        <v>216873629</v>
      </c>
      <c r="G47" s="7" t="s">
        <v>8</v>
      </c>
      <c r="M47" s="59"/>
      <c r="N47" s="59"/>
      <c r="O47" s="59"/>
      <c r="P47" s="59"/>
    </row>
    <row r="48" spans="2:16" ht="20.100000000000001" customHeight="1" x14ac:dyDescent="0.25">
      <c r="B48" s="13" t="s">
        <v>28</v>
      </c>
      <c r="C48" s="42">
        <v>91726773</v>
      </c>
      <c r="D48" s="42">
        <v>90927474</v>
      </c>
      <c r="E48" s="42">
        <v>90714734</v>
      </c>
      <c r="F48" s="42">
        <v>92170897</v>
      </c>
      <c r="G48" s="7" t="s">
        <v>9</v>
      </c>
      <c r="M48" s="59"/>
      <c r="N48" s="59"/>
      <c r="O48" s="59"/>
      <c r="P48" s="59"/>
    </row>
    <row r="49" spans="1:16" ht="20.100000000000001" customHeight="1" x14ac:dyDescent="0.25">
      <c r="B49" s="13" t="s">
        <v>29</v>
      </c>
      <c r="C49" s="42">
        <v>13612133</v>
      </c>
      <c r="D49" s="42">
        <v>13612133</v>
      </c>
      <c r="E49" s="42">
        <v>15612133</v>
      </c>
      <c r="F49" s="42">
        <v>18961357</v>
      </c>
      <c r="G49" s="7" t="s">
        <v>106</v>
      </c>
      <c r="M49" s="59"/>
      <c r="N49" s="59"/>
      <c r="O49" s="59"/>
      <c r="P49" s="59"/>
    </row>
    <row r="50" spans="1:16" ht="20.100000000000001" customHeight="1" x14ac:dyDescent="0.25">
      <c r="B50" s="13" t="s">
        <v>30</v>
      </c>
      <c r="C50" s="42">
        <v>92459</v>
      </c>
      <c r="D50" s="42">
        <v>1694810</v>
      </c>
      <c r="E50" s="42">
        <v>3528044</v>
      </c>
      <c r="F50" s="42">
        <v>12349947</v>
      </c>
      <c r="G50" s="7" t="s">
        <v>10</v>
      </c>
      <c r="M50" s="59"/>
      <c r="N50" s="59"/>
      <c r="O50" s="59"/>
      <c r="P50" s="59"/>
    </row>
    <row r="51" spans="1:16" ht="20.100000000000001" customHeight="1" x14ac:dyDescent="0.25">
      <c r="B51" s="13" t="s">
        <v>31</v>
      </c>
      <c r="C51" s="42">
        <v>323</v>
      </c>
      <c r="D51" s="42">
        <v>323</v>
      </c>
      <c r="E51" s="42">
        <v>3400</v>
      </c>
      <c r="F51" s="42">
        <v>3465237</v>
      </c>
      <c r="G51" s="7" t="s">
        <v>11</v>
      </c>
      <c r="M51" s="59"/>
      <c r="N51" s="59"/>
      <c r="O51" s="59"/>
      <c r="P51" s="59"/>
    </row>
    <row r="52" spans="1:16" ht="20.100000000000001" customHeight="1" x14ac:dyDescent="0.25">
      <c r="B52" s="13" t="s">
        <v>188</v>
      </c>
      <c r="C52" s="42">
        <v>110036363</v>
      </c>
      <c r="D52" s="42">
        <v>154961098</v>
      </c>
      <c r="E52" s="42">
        <v>159269119</v>
      </c>
      <c r="F52" s="42">
        <v>168279824</v>
      </c>
      <c r="G52" s="7" t="s">
        <v>181</v>
      </c>
      <c r="M52" s="59"/>
      <c r="N52" s="59"/>
      <c r="O52" s="59"/>
      <c r="P52" s="59"/>
    </row>
    <row r="53" spans="1:16" ht="20.100000000000001" customHeight="1" x14ac:dyDescent="0.25">
      <c r="B53" s="13" t="s">
        <v>189</v>
      </c>
      <c r="C53" s="42">
        <v>0</v>
      </c>
      <c r="D53" s="42">
        <v>0</v>
      </c>
      <c r="E53" s="42">
        <v>0</v>
      </c>
      <c r="F53" s="42">
        <v>0</v>
      </c>
      <c r="G53" s="7" t="s">
        <v>182</v>
      </c>
      <c r="M53" s="59"/>
      <c r="N53" s="59"/>
      <c r="O53" s="59"/>
      <c r="P53" s="59"/>
    </row>
    <row r="54" spans="1:16" ht="20.100000000000001" customHeight="1" x14ac:dyDescent="0.25">
      <c r="B54" s="13" t="s">
        <v>32</v>
      </c>
      <c r="C54" s="42">
        <v>8496975</v>
      </c>
      <c r="D54" s="42">
        <v>10518175</v>
      </c>
      <c r="E54" s="42">
        <v>22039093</v>
      </c>
      <c r="F54" s="42">
        <v>36089753</v>
      </c>
      <c r="G54" s="7" t="s">
        <v>183</v>
      </c>
      <c r="M54" s="59"/>
      <c r="N54" s="59"/>
      <c r="O54" s="59"/>
      <c r="P54" s="59"/>
    </row>
    <row r="55" spans="1:16" ht="20.100000000000001" customHeight="1" x14ac:dyDescent="0.25">
      <c r="B55" s="13" t="s">
        <v>34</v>
      </c>
      <c r="C55" s="42">
        <v>876157706</v>
      </c>
      <c r="D55" s="42">
        <v>951689813</v>
      </c>
      <c r="E55" s="42">
        <v>1000784929</v>
      </c>
      <c r="F55" s="42">
        <v>941932558</v>
      </c>
      <c r="G55" s="7" t="s">
        <v>107</v>
      </c>
      <c r="M55" s="59"/>
      <c r="N55" s="59"/>
      <c r="O55" s="59"/>
      <c r="P55" s="59"/>
    </row>
    <row r="56" spans="1:16" ht="20.100000000000001" customHeight="1" x14ac:dyDescent="0.25">
      <c r="A56" s="63"/>
      <c r="B56" s="13" t="s">
        <v>33</v>
      </c>
      <c r="C56" s="42">
        <v>2410890047</v>
      </c>
      <c r="D56" s="42">
        <v>2592236815</v>
      </c>
      <c r="E56" s="42">
        <v>2704303496</v>
      </c>
      <c r="F56" s="42">
        <v>2680101674</v>
      </c>
      <c r="G56" s="7" t="s">
        <v>13</v>
      </c>
      <c r="M56" s="59"/>
      <c r="N56" s="59"/>
      <c r="O56" s="59"/>
      <c r="P56" s="59"/>
    </row>
    <row r="57" spans="1:16" ht="20.100000000000001" customHeight="1" x14ac:dyDescent="0.25">
      <c r="B57" s="26" t="s">
        <v>190</v>
      </c>
      <c r="C57" s="42">
        <v>24284720</v>
      </c>
      <c r="D57" s="42">
        <v>25787030</v>
      </c>
      <c r="E57" s="42">
        <v>28981651</v>
      </c>
      <c r="F57" s="42">
        <v>30059232</v>
      </c>
      <c r="G57" s="27" t="s">
        <v>184</v>
      </c>
      <c r="M57" s="59"/>
      <c r="N57" s="59"/>
      <c r="O57" s="59"/>
      <c r="P57" s="59"/>
    </row>
    <row r="58" spans="1:16" ht="20.100000000000001" customHeight="1" x14ac:dyDescent="0.25">
      <c r="B58" s="14" t="s">
        <v>53</v>
      </c>
      <c r="C58" s="44">
        <v>3761173287</v>
      </c>
      <c r="D58" s="44">
        <v>3783628444</v>
      </c>
      <c r="E58" s="44">
        <v>3946114718</v>
      </c>
      <c r="F58" s="44">
        <v>3964092994</v>
      </c>
      <c r="G58" s="8" t="s">
        <v>12</v>
      </c>
      <c r="M58" s="59"/>
      <c r="N58" s="59"/>
      <c r="O58" s="59"/>
      <c r="P58" s="59"/>
    </row>
    <row r="59" spans="1:16" ht="15.6" x14ac:dyDescent="0.25">
      <c r="B59" s="15"/>
      <c r="C59" s="15"/>
      <c r="D59" s="15"/>
      <c r="E59" s="18"/>
      <c r="F59" s="18"/>
      <c r="G59" s="10"/>
      <c r="M59" s="59"/>
      <c r="N59" s="59"/>
      <c r="O59" s="59"/>
      <c r="P59" s="59"/>
    </row>
    <row r="60" spans="1:16" ht="15.6" x14ac:dyDescent="0.25">
      <c r="B60" s="15"/>
      <c r="C60" s="15"/>
      <c r="D60" s="15"/>
      <c r="E60" s="18"/>
      <c r="F60" s="18"/>
      <c r="G60" s="10"/>
      <c r="M60" s="59"/>
      <c r="N60" s="59"/>
      <c r="O60" s="59"/>
      <c r="P60" s="59"/>
    </row>
    <row r="61" spans="1:16" ht="24.9" customHeight="1" x14ac:dyDescent="0.25">
      <c r="B61" s="29" t="s">
        <v>35</v>
      </c>
      <c r="C61" s="29"/>
      <c r="D61" s="29"/>
      <c r="E61" s="34"/>
      <c r="F61" s="34"/>
      <c r="G61" s="32" t="s">
        <v>14</v>
      </c>
      <c r="M61" s="59"/>
      <c r="N61" s="59"/>
      <c r="O61" s="59"/>
      <c r="P61" s="59"/>
    </row>
    <row r="62" spans="1:16" ht="20.100000000000001" customHeight="1" x14ac:dyDescent="0.25">
      <c r="B62" s="12" t="s">
        <v>191</v>
      </c>
      <c r="C62" s="43">
        <v>1975846935</v>
      </c>
      <c r="D62" s="43">
        <v>1901936504</v>
      </c>
      <c r="E62" s="43">
        <v>2343728829</v>
      </c>
      <c r="F62" s="43">
        <v>2493544718</v>
      </c>
      <c r="G62" s="6" t="s">
        <v>185</v>
      </c>
      <c r="M62" s="59"/>
      <c r="N62" s="59"/>
      <c r="O62" s="59"/>
      <c r="P62" s="59"/>
    </row>
    <row r="63" spans="1:16" ht="20.100000000000001" customHeight="1" x14ac:dyDescent="0.25">
      <c r="B63" s="13" t="s">
        <v>192</v>
      </c>
      <c r="C63" s="42">
        <v>1575767185</v>
      </c>
      <c r="D63" s="42">
        <v>1526398797</v>
      </c>
      <c r="E63" s="42">
        <v>1712992960</v>
      </c>
      <c r="F63" s="42">
        <v>1923325778</v>
      </c>
      <c r="G63" s="7" t="s">
        <v>186</v>
      </c>
      <c r="M63" s="59"/>
      <c r="N63" s="59"/>
      <c r="O63" s="59"/>
      <c r="P63" s="59"/>
    </row>
    <row r="64" spans="1:16" ht="20.100000000000001" customHeight="1" x14ac:dyDescent="0.25">
      <c r="B64" s="13" t="s">
        <v>84</v>
      </c>
      <c r="C64" s="42">
        <v>400079750</v>
      </c>
      <c r="D64" s="42">
        <v>375537707</v>
      </c>
      <c r="E64" s="42">
        <v>630735869</v>
      </c>
      <c r="F64" s="42">
        <v>570218940</v>
      </c>
      <c r="G64" s="7" t="s">
        <v>60</v>
      </c>
      <c r="M64" s="59"/>
      <c r="N64" s="59"/>
      <c r="O64" s="59"/>
      <c r="P64" s="59"/>
    </row>
    <row r="65" spans="2:16" ht="20.100000000000001" customHeight="1" x14ac:dyDescent="0.25">
      <c r="B65" s="13" t="s">
        <v>193</v>
      </c>
      <c r="C65" s="42">
        <v>109227699</v>
      </c>
      <c r="D65" s="42">
        <v>111152395</v>
      </c>
      <c r="E65" s="42">
        <v>118794358</v>
      </c>
      <c r="F65" s="42">
        <v>112325060</v>
      </c>
      <c r="G65" s="7" t="s">
        <v>61</v>
      </c>
      <c r="M65" s="59"/>
      <c r="N65" s="59"/>
      <c r="O65" s="59"/>
      <c r="P65" s="59"/>
    </row>
    <row r="66" spans="2:16" ht="20.100000000000001" customHeight="1" x14ac:dyDescent="0.25">
      <c r="B66" s="13" t="s">
        <v>194</v>
      </c>
      <c r="C66" s="42">
        <v>95628734</v>
      </c>
      <c r="D66" s="42">
        <v>151490735</v>
      </c>
      <c r="E66" s="42">
        <v>152495748</v>
      </c>
      <c r="F66" s="42">
        <v>162982417</v>
      </c>
      <c r="G66" s="7" t="s">
        <v>187</v>
      </c>
      <c r="M66" s="59"/>
      <c r="N66" s="59"/>
      <c r="O66" s="59"/>
      <c r="P66" s="59"/>
    </row>
    <row r="67" spans="2:16" ht="20.100000000000001" customHeight="1" x14ac:dyDescent="0.25">
      <c r="B67" s="13" t="s">
        <v>195</v>
      </c>
      <c r="C67" s="42">
        <v>141188503</v>
      </c>
      <c r="D67" s="42">
        <v>136648808</v>
      </c>
      <c r="E67" s="42">
        <v>138461048</v>
      </c>
      <c r="F67" s="42">
        <v>139546719</v>
      </c>
      <c r="G67" s="7" t="s">
        <v>62</v>
      </c>
      <c r="M67" s="59"/>
      <c r="N67" s="59"/>
      <c r="O67" s="59"/>
      <c r="P67" s="59"/>
    </row>
    <row r="68" spans="2:16" ht="20.100000000000001" customHeight="1" x14ac:dyDescent="0.25">
      <c r="B68" s="13" t="s">
        <v>79</v>
      </c>
      <c r="C68" s="42">
        <v>121061412</v>
      </c>
      <c r="D68" s="42">
        <v>52127549</v>
      </c>
      <c r="E68" s="42">
        <v>79228652</v>
      </c>
      <c r="F68" s="42">
        <v>69851767</v>
      </c>
      <c r="G68" s="7" t="s">
        <v>63</v>
      </c>
      <c r="M68" s="59"/>
      <c r="N68" s="59"/>
      <c r="O68" s="59"/>
      <c r="P68" s="59"/>
    </row>
    <row r="69" spans="2:16" ht="20.100000000000001" customHeight="1" x14ac:dyDescent="0.25">
      <c r="B69" s="13" t="s">
        <v>80</v>
      </c>
      <c r="C69" s="42">
        <v>74161905</v>
      </c>
      <c r="D69" s="42">
        <v>60767028</v>
      </c>
      <c r="E69" s="42">
        <v>280217111</v>
      </c>
      <c r="F69" s="42">
        <v>225059696</v>
      </c>
      <c r="G69" s="7" t="s">
        <v>64</v>
      </c>
      <c r="M69" s="59"/>
      <c r="N69" s="59"/>
      <c r="O69" s="59"/>
      <c r="P69" s="59"/>
    </row>
    <row r="70" spans="2:16" ht="20.100000000000001" customHeight="1" x14ac:dyDescent="0.25">
      <c r="B70" s="13" t="s">
        <v>81</v>
      </c>
      <c r="C70" s="42">
        <v>109713285</v>
      </c>
      <c r="D70" s="42">
        <v>82598850</v>
      </c>
      <c r="E70" s="42">
        <v>66322945</v>
      </c>
      <c r="F70" s="42">
        <v>69582352</v>
      </c>
      <c r="G70" s="7" t="s">
        <v>47</v>
      </c>
      <c r="M70" s="59"/>
      <c r="N70" s="59"/>
      <c r="O70" s="59"/>
      <c r="P70" s="59"/>
    </row>
    <row r="71" spans="2:16" ht="20.100000000000001" customHeight="1" x14ac:dyDescent="0.25">
      <c r="B71" s="13" t="s">
        <v>82</v>
      </c>
      <c r="C71" s="42">
        <v>54397441</v>
      </c>
      <c r="D71" s="42">
        <v>59385519</v>
      </c>
      <c r="E71" s="42">
        <v>54206803</v>
      </c>
      <c r="F71" s="42">
        <v>58034888</v>
      </c>
      <c r="G71" s="7" t="s">
        <v>48</v>
      </c>
      <c r="M71" s="59"/>
      <c r="N71" s="59"/>
      <c r="O71" s="59"/>
      <c r="P71" s="59"/>
    </row>
    <row r="72" spans="2:16" ht="20.100000000000001" customHeight="1" x14ac:dyDescent="0.25">
      <c r="B72" s="13" t="s">
        <v>196</v>
      </c>
      <c r="C72" s="42">
        <v>129477749</v>
      </c>
      <c r="D72" s="42">
        <v>83980359</v>
      </c>
      <c r="E72" s="42">
        <v>292333253</v>
      </c>
      <c r="F72" s="42">
        <v>236607160</v>
      </c>
      <c r="G72" s="7" t="s">
        <v>65</v>
      </c>
      <c r="M72" s="59"/>
      <c r="N72" s="59"/>
      <c r="O72" s="59"/>
      <c r="P72" s="59"/>
    </row>
    <row r="73" spans="2:16" ht="20.100000000000001" customHeight="1" x14ac:dyDescent="0.25">
      <c r="B73" s="13" t="s">
        <v>83</v>
      </c>
      <c r="C73" s="42">
        <v>38161677</v>
      </c>
      <c r="D73" s="42">
        <v>32902836</v>
      </c>
      <c r="E73" s="42">
        <v>33449046</v>
      </c>
      <c r="F73" s="42">
        <v>34554035</v>
      </c>
      <c r="G73" s="7" t="s">
        <v>66</v>
      </c>
      <c r="M73" s="59"/>
      <c r="N73" s="59"/>
      <c r="O73" s="59"/>
      <c r="P73" s="59"/>
    </row>
    <row r="74" spans="2:16" ht="20.100000000000001" customHeight="1" x14ac:dyDescent="0.25">
      <c r="B74" s="13" t="s">
        <v>123</v>
      </c>
      <c r="C74" s="42">
        <v>91316072</v>
      </c>
      <c r="D74" s="42">
        <v>51077523</v>
      </c>
      <c r="E74" s="42">
        <v>258884207</v>
      </c>
      <c r="F74" s="42">
        <v>202053125</v>
      </c>
      <c r="G74" s="7" t="s">
        <v>132</v>
      </c>
      <c r="M74" s="59"/>
      <c r="N74" s="59"/>
      <c r="O74" s="59"/>
      <c r="P74" s="59"/>
    </row>
    <row r="75" spans="2:16" ht="20.100000000000001" customHeight="1" x14ac:dyDescent="0.25">
      <c r="B75" s="13" t="s">
        <v>85</v>
      </c>
      <c r="C75" s="42">
        <v>29565957</v>
      </c>
      <c r="D75" s="42">
        <v>18163541</v>
      </c>
      <c r="E75" s="42">
        <v>45308887</v>
      </c>
      <c r="F75" s="42">
        <v>14566102</v>
      </c>
      <c r="G75" s="7" t="s">
        <v>124</v>
      </c>
      <c r="M75" s="59"/>
      <c r="N75" s="59"/>
      <c r="O75" s="59"/>
      <c r="P75" s="59"/>
    </row>
    <row r="76" spans="2:16" ht="20.100000000000001" customHeight="1" x14ac:dyDescent="0.25">
      <c r="B76" s="13" t="s">
        <v>125</v>
      </c>
      <c r="C76" s="42">
        <v>403409</v>
      </c>
      <c r="D76" s="42">
        <v>86401</v>
      </c>
      <c r="E76" s="42">
        <v>175201</v>
      </c>
      <c r="F76" s="42">
        <v>228311</v>
      </c>
      <c r="G76" s="7" t="s">
        <v>126</v>
      </c>
      <c r="M76" s="59"/>
      <c r="N76" s="59"/>
      <c r="O76" s="59"/>
      <c r="P76" s="59"/>
    </row>
    <row r="77" spans="2:16" ht="20.100000000000001" customHeight="1" x14ac:dyDescent="0.25">
      <c r="B77" s="13" t="s">
        <v>127</v>
      </c>
      <c r="C77" s="42">
        <v>0</v>
      </c>
      <c r="D77" s="42">
        <v>0</v>
      </c>
      <c r="E77" s="42">
        <v>0</v>
      </c>
      <c r="F77" s="42">
        <v>0</v>
      </c>
      <c r="G77" s="7" t="s">
        <v>108</v>
      </c>
      <c r="M77" s="59"/>
      <c r="N77" s="59"/>
      <c r="O77" s="59"/>
      <c r="P77" s="59"/>
    </row>
    <row r="78" spans="2:16" ht="20.100000000000001" customHeight="1" x14ac:dyDescent="0.25">
      <c r="B78" s="13" t="s">
        <v>128</v>
      </c>
      <c r="C78" s="42">
        <v>518077</v>
      </c>
      <c r="D78" s="42">
        <v>516058</v>
      </c>
      <c r="E78" s="42">
        <v>586700</v>
      </c>
      <c r="F78" s="42">
        <v>646000</v>
      </c>
      <c r="G78" s="7" t="s">
        <v>129</v>
      </c>
      <c r="M78" s="59"/>
      <c r="N78" s="59"/>
      <c r="O78" s="59"/>
      <c r="P78" s="59"/>
    </row>
    <row r="79" spans="2:16" ht="20.100000000000001" customHeight="1" x14ac:dyDescent="0.25">
      <c r="B79" s="13" t="s">
        <v>118</v>
      </c>
      <c r="C79" s="42">
        <v>60828629</v>
      </c>
      <c r="D79" s="42">
        <v>32311523</v>
      </c>
      <c r="E79" s="42">
        <v>212813419</v>
      </c>
      <c r="F79" s="42">
        <v>186612712</v>
      </c>
      <c r="G79" s="7" t="s">
        <v>117</v>
      </c>
      <c r="M79" s="59"/>
      <c r="N79" s="59"/>
      <c r="O79" s="59"/>
      <c r="P79" s="59"/>
    </row>
    <row r="80" spans="2:16" ht="20.100000000000001" customHeight="1" x14ac:dyDescent="0.25">
      <c r="B80" s="13" t="s">
        <v>190</v>
      </c>
      <c r="C80" s="42">
        <v>3157740</v>
      </c>
      <c r="D80" s="42">
        <v>2518191</v>
      </c>
      <c r="E80" s="42">
        <v>4701757</v>
      </c>
      <c r="F80" s="42">
        <v>4100956</v>
      </c>
      <c r="G80" s="7" t="s">
        <v>184</v>
      </c>
      <c r="M80" s="59"/>
      <c r="N80" s="59"/>
      <c r="O80" s="59"/>
      <c r="P80" s="59"/>
    </row>
    <row r="81" spans="1:16" ht="20.100000000000001" customHeight="1" x14ac:dyDescent="0.25">
      <c r="A81" s="63"/>
      <c r="B81" s="14" t="s">
        <v>130</v>
      </c>
      <c r="C81" s="44">
        <v>57670889</v>
      </c>
      <c r="D81" s="44">
        <v>29793332</v>
      </c>
      <c r="E81" s="44">
        <v>208111662</v>
      </c>
      <c r="F81" s="44">
        <v>182511756</v>
      </c>
      <c r="G81" s="8" t="s">
        <v>131</v>
      </c>
      <c r="M81" s="59"/>
      <c r="N81" s="59"/>
      <c r="O81" s="59"/>
      <c r="P81" s="59"/>
    </row>
    <row r="82" spans="1:16" ht="20.100000000000001" customHeight="1" x14ac:dyDescent="0.25">
      <c r="B82" s="15"/>
      <c r="C82" s="15"/>
      <c r="D82" s="15"/>
      <c r="E82" s="18"/>
      <c r="F82" s="18"/>
      <c r="G82" s="10"/>
      <c r="M82" s="59"/>
      <c r="N82" s="59"/>
      <c r="O82" s="59"/>
      <c r="P82" s="59"/>
    </row>
    <row r="83" spans="1:16" ht="20.100000000000001" customHeight="1" x14ac:dyDescent="0.25">
      <c r="B83" s="15"/>
      <c r="C83" s="15"/>
      <c r="D83" s="15"/>
      <c r="E83" s="18"/>
      <c r="F83" s="18"/>
      <c r="G83" s="10"/>
      <c r="M83" s="59"/>
      <c r="N83" s="59"/>
      <c r="O83" s="59"/>
      <c r="P83" s="59"/>
    </row>
    <row r="84" spans="1:16" ht="20.100000000000001" customHeight="1" x14ac:dyDescent="0.25">
      <c r="B84" s="29" t="s">
        <v>36</v>
      </c>
      <c r="C84" s="29"/>
      <c r="D84" s="29"/>
      <c r="E84" s="34"/>
      <c r="F84" s="34"/>
      <c r="G84" s="32" t="s">
        <v>19</v>
      </c>
      <c r="M84" s="59"/>
      <c r="N84" s="59"/>
      <c r="O84" s="59"/>
      <c r="P84" s="59"/>
    </row>
    <row r="85" spans="1:16" ht="20.100000000000001" customHeight="1" x14ac:dyDescent="0.25">
      <c r="B85" s="12" t="s">
        <v>37</v>
      </c>
      <c r="C85" s="43">
        <v>146357758</v>
      </c>
      <c r="D85" s="43">
        <v>231266331</v>
      </c>
      <c r="E85" s="43">
        <v>246324930</v>
      </c>
      <c r="F85" s="43">
        <v>249392019</v>
      </c>
      <c r="G85" s="6" t="s">
        <v>15</v>
      </c>
      <c r="M85" s="59"/>
      <c r="N85" s="59"/>
      <c r="O85" s="59"/>
      <c r="P85" s="59"/>
    </row>
    <row r="86" spans="1:16" ht="20.100000000000001" customHeight="1" x14ac:dyDescent="0.25">
      <c r="A86" s="63"/>
      <c r="B86" s="13" t="s">
        <v>38</v>
      </c>
      <c r="C86" s="42">
        <v>233311294</v>
      </c>
      <c r="D86" s="42">
        <v>124311493</v>
      </c>
      <c r="E86" s="42">
        <v>366121794</v>
      </c>
      <c r="F86" s="42">
        <v>375954109</v>
      </c>
      <c r="G86" s="7" t="s">
        <v>16</v>
      </c>
      <c r="M86" s="59"/>
      <c r="N86" s="59"/>
      <c r="O86" s="59"/>
      <c r="P86" s="59"/>
    </row>
    <row r="87" spans="1:16" ht="20.100000000000001" customHeight="1" x14ac:dyDescent="0.25">
      <c r="B87" s="13" t="s">
        <v>39</v>
      </c>
      <c r="C87" s="42">
        <v>-244268202</v>
      </c>
      <c r="D87" s="42">
        <v>-84712733</v>
      </c>
      <c r="E87" s="42">
        <v>-211866793</v>
      </c>
      <c r="F87" s="42">
        <v>-120824239</v>
      </c>
      <c r="G87" s="7" t="s">
        <v>17</v>
      </c>
      <c r="M87" s="59"/>
      <c r="N87" s="59"/>
      <c r="O87" s="59"/>
      <c r="P87" s="59"/>
    </row>
    <row r="88" spans="1:16" ht="20.100000000000001" customHeight="1" x14ac:dyDescent="0.25">
      <c r="B88" s="13" t="s">
        <v>40</v>
      </c>
      <c r="C88" s="42">
        <v>-68736712</v>
      </c>
      <c r="D88" s="42">
        <v>-136043574</v>
      </c>
      <c r="E88" s="42">
        <v>-168815585</v>
      </c>
      <c r="F88" s="42">
        <v>-258540593</v>
      </c>
      <c r="G88" s="7" t="s">
        <v>18</v>
      </c>
      <c r="M88" s="59"/>
      <c r="N88" s="59"/>
      <c r="O88" s="59"/>
      <c r="P88" s="59"/>
    </row>
    <row r="89" spans="1:16" ht="20.100000000000001" customHeight="1" x14ac:dyDescent="0.25">
      <c r="B89" s="21" t="s">
        <v>41</v>
      </c>
      <c r="C89" s="44">
        <v>66664138</v>
      </c>
      <c r="D89" s="44">
        <v>134821517</v>
      </c>
      <c r="E89" s="44">
        <v>231764346</v>
      </c>
      <c r="F89" s="44">
        <v>245981296</v>
      </c>
      <c r="G89" s="22" t="s">
        <v>109</v>
      </c>
      <c r="M89" s="59"/>
      <c r="N89" s="59"/>
      <c r="O89" s="59"/>
      <c r="P89" s="59"/>
    </row>
    <row r="90" spans="1:16" ht="20.100000000000001" customHeight="1" x14ac:dyDescent="0.25">
      <c r="B90" s="15"/>
      <c r="C90" s="15"/>
      <c r="D90" s="15"/>
      <c r="E90" s="17"/>
      <c r="F90" s="17"/>
      <c r="G90" s="10"/>
    </row>
    <row r="91" spans="1:16" ht="15.6" x14ac:dyDescent="0.25">
      <c r="B91" s="15"/>
      <c r="C91" s="15"/>
      <c r="D91" s="15"/>
      <c r="G91" s="10"/>
    </row>
    <row r="92" spans="1:16" ht="20.100000000000001" customHeight="1" x14ac:dyDescent="0.25">
      <c r="B92" s="29" t="s">
        <v>135</v>
      </c>
      <c r="C92" s="29"/>
      <c r="D92" s="29"/>
      <c r="E92" s="31"/>
      <c r="F92" s="31"/>
      <c r="G92" s="28" t="s">
        <v>136</v>
      </c>
    </row>
    <row r="93" spans="1:16" ht="20.100000000000001" customHeight="1" x14ac:dyDescent="0.25">
      <c r="B93" s="12" t="s">
        <v>137</v>
      </c>
      <c r="C93" s="45">
        <f>+C6*100/C8</f>
        <v>32.368350631893975</v>
      </c>
      <c r="D93" s="45">
        <f>+D6*100/D8</f>
        <v>40.407635961254947</v>
      </c>
      <c r="E93" s="45">
        <f>+E6*100/E8</f>
        <v>37.164052204007945</v>
      </c>
      <c r="F93" s="45">
        <f>+F6*100/F8</f>
        <v>40.940246124041408</v>
      </c>
      <c r="G93" s="3" t="s">
        <v>138</v>
      </c>
    </row>
    <row r="94" spans="1:16" ht="20.100000000000001" customHeight="1" x14ac:dyDescent="0.25">
      <c r="B94" s="13" t="s">
        <v>139</v>
      </c>
      <c r="C94" s="46">
        <f>+C81/C8</f>
        <v>6.7598460172777472E-2</v>
      </c>
      <c r="D94" s="46">
        <f>+D81/D8</f>
        <v>3.3267519249427564E-2</v>
      </c>
      <c r="E94" s="46">
        <f>+E81/E8</f>
        <v>0.22250010784663346</v>
      </c>
      <c r="F94" s="46">
        <f>+F81/F8</f>
        <v>0.19137467246460252</v>
      </c>
      <c r="G94" s="4" t="s">
        <v>140</v>
      </c>
    </row>
    <row r="95" spans="1:16" ht="20.100000000000001" customHeight="1" x14ac:dyDescent="0.25">
      <c r="B95" s="13" t="s">
        <v>141</v>
      </c>
      <c r="C95" s="46">
        <f>+C52/C8</f>
        <v>0.12897822160870079</v>
      </c>
      <c r="D95" s="46">
        <f>+D52/D8</f>
        <v>0.17303104300745653</v>
      </c>
      <c r="E95" s="46">
        <f>+E52/E8</f>
        <v>0.17028068400192919</v>
      </c>
      <c r="F95" s="46">
        <f>+F52/F8</f>
        <v>0.17645162649358848</v>
      </c>
      <c r="G95" s="4" t="s">
        <v>142</v>
      </c>
    </row>
    <row r="96" spans="1:16" ht="20.100000000000001" customHeight="1" x14ac:dyDescent="0.25">
      <c r="B96" s="13" t="s">
        <v>143</v>
      </c>
      <c r="C96" s="46">
        <f>+C56/C8</f>
        <v>2.8259050215625274</v>
      </c>
      <c r="D96" s="46">
        <f>+D56/D8</f>
        <v>2.8945164019280321</v>
      </c>
      <c r="E96" s="46">
        <f>+E56/E8</f>
        <v>2.8912739138570132</v>
      </c>
      <c r="F96" s="46">
        <f>+F56/F8</f>
        <v>2.8102495492596264</v>
      </c>
      <c r="G96" s="4" t="s">
        <v>144</v>
      </c>
    </row>
    <row r="97" spans="2:8" ht="20.100000000000001" customHeight="1" x14ac:dyDescent="0.25">
      <c r="B97" s="13" t="s">
        <v>145</v>
      </c>
      <c r="C97" s="46">
        <f>+C9/C81</f>
        <v>59.832315853844392</v>
      </c>
      <c r="D97" s="46">
        <f>+D9/D81</f>
        <v>118.50058164021399</v>
      </c>
      <c r="E97" s="46">
        <f>+E9/E81</f>
        <v>17.555995146490158</v>
      </c>
      <c r="F97" s="46">
        <f>+F9/F81</f>
        <v>20.235415531260355</v>
      </c>
      <c r="G97" s="4" t="s">
        <v>146</v>
      </c>
    </row>
    <row r="98" spans="2:8" ht="20.100000000000001" customHeight="1" x14ac:dyDescent="0.25">
      <c r="B98" s="13" t="s">
        <v>147</v>
      </c>
      <c r="C98" s="46">
        <f>+C52*100/C9</f>
        <v>3.1889210578016178</v>
      </c>
      <c r="D98" s="46">
        <f>+D52*100/D9</f>
        <v>4.3891773237963276</v>
      </c>
      <c r="E98" s="46">
        <f>+E52*100/E9</f>
        <v>4.3592292411780491</v>
      </c>
      <c r="F98" s="46">
        <f>+F52*100/F9</f>
        <v>4.5564759103180004</v>
      </c>
      <c r="G98" s="4" t="s">
        <v>148</v>
      </c>
    </row>
    <row r="99" spans="2:8" ht="20.100000000000001" customHeight="1" x14ac:dyDescent="0.25">
      <c r="B99" s="13" t="s">
        <v>149</v>
      </c>
      <c r="C99" s="46">
        <f>+C52*100/C81</f>
        <v>190.80053196336198</v>
      </c>
      <c r="D99" s="46">
        <f>+D52*100/D81</f>
        <v>520.12006579190268</v>
      </c>
      <c r="E99" s="46">
        <f>+E52*100/E81</f>
        <v>76.530607400559802</v>
      </c>
      <c r="F99" s="46">
        <f>+F52*100/F81</f>
        <v>92.202183403462513</v>
      </c>
      <c r="G99" s="4" t="s">
        <v>150</v>
      </c>
    </row>
    <row r="100" spans="2:8" ht="20.100000000000001" customHeight="1" x14ac:dyDescent="0.25">
      <c r="B100" s="14" t="s">
        <v>151</v>
      </c>
      <c r="C100" s="47">
        <f>+C9/C56</f>
        <v>1.4312485343384889</v>
      </c>
      <c r="D100" s="47">
        <f>+D9/D56</f>
        <v>1.3619616659136138</v>
      </c>
      <c r="E100" s="47">
        <f>+E9/E56</f>
        <v>1.3510345023789445</v>
      </c>
      <c r="F100" s="47">
        <f>+F9/F56</f>
        <v>1.3780078785175223</v>
      </c>
      <c r="G100" s="8" t="s">
        <v>152</v>
      </c>
    </row>
    <row r="101" spans="2:8" ht="20.100000000000001" customHeight="1" x14ac:dyDescent="0.25">
      <c r="B101" s="48"/>
      <c r="C101" s="49"/>
      <c r="D101" s="49"/>
      <c r="E101" s="49"/>
      <c r="F101" s="49"/>
      <c r="G101" s="50"/>
    </row>
    <row r="102" spans="2:8" ht="20.100000000000001" customHeight="1" x14ac:dyDescent="0.25">
      <c r="B102" s="51" t="s">
        <v>153</v>
      </c>
      <c r="C102" s="52">
        <f>+C64*100/C62</f>
        <v>20.248519402642899</v>
      </c>
      <c r="D102" s="52">
        <f>+D64*100/D62</f>
        <v>19.745018101824076</v>
      </c>
      <c r="E102" s="52">
        <f>+E64*100/E62</f>
        <v>26.911640169102515</v>
      </c>
      <c r="F102" s="52">
        <f>+F64*100/F62</f>
        <v>22.867804851615258</v>
      </c>
      <c r="G102" s="3" t="s">
        <v>154</v>
      </c>
    </row>
    <row r="103" spans="2:8" ht="20.100000000000001" customHeight="1" x14ac:dyDescent="0.25">
      <c r="B103" s="13" t="s">
        <v>155</v>
      </c>
      <c r="C103" s="53">
        <f>+C72*100/C62</f>
        <v>6.553025272678827</v>
      </c>
      <c r="D103" s="53">
        <f>+D72*100/D62</f>
        <v>4.415518542463392</v>
      </c>
      <c r="E103" s="53">
        <f>+E72*100/E62</f>
        <v>12.472998129426516</v>
      </c>
      <c r="F103" s="53">
        <f>+F72*100/F62</f>
        <v>9.488787519711126</v>
      </c>
      <c r="G103" s="4" t="s">
        <v>156</v>
      </c>
    </row>
    <row r="104" spans="2:8" ht="20.100000000000001" customHeight="1" x14ac:dyDescent="0.25">
      <c r="B104" s="13" t="s">
        <v>157</v>
      </c>
      <c r="C104" s="53">
        <f>+C79*100/C62</f>
        <v>3.078610388410477</v>
      </c>
      <c r="D104" s="53">
        <f>+D79*100/D62</f>
        <v>1.6988749588666605</v>
      </c>
      <c r="E104" s="53">
        <f>+E79*100/E62</f>
        <v>9.0801212310385413</v>
      </c>
      <c r="F104" s="53">
        <f>+F79*100/F62</f>
        <v>7.4838325798976104</v>
      </c>
      <c r="G104" s="4" t="s">
        <v>158</v>
      </c>
    </row>
    <row r="105" spans="2:8" ht="20.100000000000001" customHeight="1" x14ac:dyDescent="0.25">
      <c r="B105" s="13" t="s">
        <v>159</v>
      </c>
      <c r="C105" s="53">
        <f>C79*100/C27</f>
        <v>1.6172780235956197</v>
      </c>
      <c r="D105" s="53">
        <f>D79*100/D27</f>
        <v>0.85398245304025422</v>
      </c>
      <c r="E105" s="53">
        <f>E79*100/E27</f>
        <v>5.3929861194673965</v>
      </c>
      <c r="F105" s="53">
        <f>F79*100/F27</f>
        <v>4.7075765448099878</v>
      </c>
      <c r="G105" s="4" t="s">
        <v>160</v>
      </c>
    </row>
    <row r="106" spans="2:8" ht="20.100000000000001" customHeight="1" x14ac:dyDescent="0.25">
      <c r="B106" s="14" t="s">
        <v>161</v>
      </c>
      <c r="C106" s="54">
        <f>+C81*100/C56</f>
        <v>2.3920995099616005</v>
      </c>
      <c r="D106" s="54">
        <f>+D81*100/D56</f>
        <v>1.1493290978509616</v>
      </c>
      <c r="E106" s="54">
        <f>+E81*100/E56</f>
        <v>7.695573455709499</v>
      </c>
      <c r="F106" s="54">
        <f>+F81*100/F56</f>
        <v>6.809881795551612</v>
      </c>
      <c r="G106" s="5" t="s">
        <v>162</v>
      </c>
      <c r="H106" s="55"/>
    </row>
    <row r="107" spans="2:8" ht="20.100000000000001" customHeight="1" x14ac:dyDescent="0.25">
      <c r="B107" s="48"/>
      <c r="C107" s="56"/>
      <c r="D107" s="56"/>
      <c r="E107" s="56"/>
      <c r="F107" s="56"/>
      <c r="G107" s="57"/>
      <c r="H107" s="55"/>
    </row>
    <row r="108" spans="2:8" ht="20.100000000000001" customHeight="1" x14ac:dyDescent="0.25">
      <c r="B108" s="12" t="s">
        <v>163</v>
      </c>
      <c r="C108" s="45">
        <f>+C40*100/C27</f>
        <v>35.254916985163625</v>
      </c>
      <c r="D108" s="45">
        <f>+D40*100/D27</f>
        <v>30.806529136030566</v>
      </c>
      <c r="E108" s="45">
        <f>+E40*100/E27</f>
        <v>30.734777310647864</v>
      </c>
      <c r="F108" s="45">
        <f>+F40*100/F27</f>
        <v>31.632257111473809</v>
      </c>
      <c r="G108" s="3" t="s">
        <v>164</v>
      </c>
      <c r="H108" s="55"/>
    </row>
    <row r="109" spans="2:8" ht="20.100000000000001" customHeight="1" x14ac:dyDescent="0.25">
      <c r="B109" s="13" t="s">
        <v>165</v>
      </c>
      <c r="C109" s="46">
        <f>+(C56+C57)*100/C27</f>
        <v>64.745083014836382</v>
      </c>
      <c r="D109" s="46">
        <f>+(D56+D57)*100/D27</f>
        <v>69.193470863969438</v>
      </c>
      <c r="E109" s="46">
        <f>+(E56+E57)*100/E27</f>
        <v>69.265222689352129</v>
      </c>
      <c r="F109" s="46">
        <f>+(F56+F57)*100/F27</f>
        <v>68.367742888526195</v>
      </c>
      <c r="G109" s="4" t="s">
        <v>166</v>
      </c>
      <c r="H109" s="55"/>
    </row>
    <row r="110" spans="2:8" ht="20.100000000000001" customHeight="1" x14ac:dyDescent="0.25">
      <c r="B110" s="14" t="s">
        <v>167</v>
      </c>
      <c r="C110" s="47">
        <f>+C72/C73</f>
        <v>3.3928736674753575</v>
      </c>
      <c r="D110" s="47">
        <f>+D72/D73</f>
        <v>2.5523744822482781</v>
      </c>
      <c r="E110" s="47">
        <f>+E72/E73</f>
        <v>8.7396589128431348</v>
      </c>
      <c r="F110" s="47">
        <f>+F72/F73</f>
        <v>6.8474538501798703</v>
      </c>
      <c r="G110" s="5" t="s">
        <v>168</v>
      </c>
      <c r="H110" s="55"/>
    </row>
    <row r="111" spans="2:8" ht="20.100000000000001" customHeight="1" x14ac:dyDescent="0.25">
      <c r="B111" s="58"/>
      <c r="C111" s="56"/>
      <c r="D111" s="56"/>
      <c r="E111" s="56"/>
      <c r="F111" s="56"/>
      <c r="G111" s="57"/>
      <c r="H111" s="55"/>
    </row>
    <row r="112" spans="2:8" ht="20.100000000000001" customHeight="1" x14ac:dyDescent="0.25">
      <c r="B112" s="12" t="s">
        <v>169</v>
      </c>
      <c r="C112" s="45">
        <f>+C62/C27</f>
        <v>0.52532728067309598</v>
      </c>
      <c r="D112" s="45">
        <f>+D62/D27</f>
        <v>0.50267528435992481</v>
      </c>
      <c r="E112" s="45">
        <f>+E62/E27</f>
        <v>0.59393327272245811</v>
      </c>
      <c r="F112" s="45">
        <f>+F62/F27</f>
        <v>0.62903285108956752</v>
      </c>
      <c r="G112" s="6" t="s">
        <v>170</v>
      </c>
      <c r="H112" s="55"/>
    </row>
    <row r="113" spans="2:8" ht="20.100000000000001" customHeight="1" x14ac:dyDescent="0.25">
      <c r="B113" s="13" t="s">
        <v>171</v>
      </c>
      <c r="C113" s="46">
        <f>+C62/C25</f>
        <v>1.7807577489315756</v>
      </c>
      <c r="D113" s="46">
        <f>+D62/D25</f>
        <v>1.610313158216311</v>
      </c>
      <c r="E113" s="46">
        <f>+E62/E25</f>
        <v>1.8935333336571456</v>
      </c>
      <c r="F113" s="46">
        <f>+F62/F25</f>
        <v>1.9366473396999959</v>
      </c>
      <c r="G113" s="7" t="s">
        <v>172</v>
      </c>
      <c r="H113" s="55"/>
    </row>
    <row r="114" spans="2:8" ht="20.100000000000001" customHeight="1" x14ac:dyDescent="0.25">
      <c r="B114" s="14" t="s">
        <v>173</v>
      </c>
      <c r="C114" s="47">
        <f>+C62/C117</f>
        <v>3.2434857601914411</v>
      </c>
      <c r="D114" s="47">
        <f>+D62/D117</f>
        <v>2.5231223882274323</v>
      </c>
      <c r="E114" s="47">
        <f>+E62/E117</f>
        <v>2.6385727474604104</v>
      </c>
      <c r="F114" s="47">
        <f>+F62/F117</f>
        <v>3.0312372593979275</v>
      </c>
      <c r="G114" s="8" t="s">
        <v>174</v>
      </c>
      <c r="H114" s="55"/>
    </row>
    <row r="115" spans="2:8" ht="20.100000000000001" customHeight="1" x14ac:dyDescent="0.25">
      <c r="B115" s="48"/>
      <c r="C115" s="56"/>
      <c r="D115" s="56"/>
      <c r="E115" s="56"/>
      <c r="F115" s="56"/>
      <c r="G115" s="50"/>
      <c r="H115" s="55"/>
    </row>
    <row r="116" spans="2:8" ht="20.100000000000001" customHeight="1" x14ac:dyDescent="0.25">
      <c r="B116" s="12" t="s">
        <v>175</v>
      </c>
      <c r="C116" s="45">
        <f>+C20/C36</f>
        <v>1.6152855283879126</v>
      </c>
      <c r="D116" s="45">
        <f>+D20/D36</f>
        <v>1.8548238152826146</v>
      </c>
      <c r="E116" s="45">
        <f>+E20/E36</f>
        <v>1.9525755972826839</v>
      </c>
      <c r="F116" s="45">
        <f>+F20/F36</f>
        <v>1.8413893112939101</v>
      </c>
      <c r="G116" s="6" t="s">
        <v>176</v>
      </c>
      <c r="H116" s="55"/>
    </row>
    <row r="117" spans="2:8" ht="20.100000000000001" customHeight="1" x14ac:dyDescent="0.25">
      <c r="B117" s="14" t="s">
        <v>177</v>
      </c>
      <c r="C117" s="41">
        <f>+C20-C36</f>
        <v>609173920</v>
      </c>
      <c r="D117" s="41">
        <f>+D20-D36</f>
        <v>753802714</v>
      </c>
      <c r="E117" s="41">
        <f>+E20-E36</f>
        <v>888256286</v>
      </c>
      <c r="F117" s="41">
        <f>+F20-F36</f>
        <v>822616148</v>
      </c>
      <c r="G117" s="8" t="s">
        <v>178</v>
      </c>
      <c r="H117" s="55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2" manualBreakCount="2">
    <brk id="29" min="1" max="4" man="1"/>
    <brk id="60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I1:T1"/>
  <sheetViews>
    <sheetView topLeftCell="M1" workbookViewId="0">
      <selection activeCell="R15" sqref="R15"/>
    </sheetView>
  </sheetViews>
  <sheetFormatPr defaultRowHeight="15" x14ac:dyDescent="0.25"/>
  <cols>
    <col min="9" max="11" width="9.109375" style="9" customWidth="1"/>
    <col min="12" max="12" width="9.109375" style="25" customWidth="1"/>
    <col min="17" max="19" width="9.109375" style="9" customWidth="1"/>
    <col min="20" max="20" width="9.109375" style="25" customWidth="1"/>
  </cols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2007-11-30T22:34:10Z</cp:lastPrinted>
  <dcterms:created xsi:type="dcterms:W3CDTF">2003-07-09T06:36:55Z</dcterms:created>
  <dcterms:modified xsi:type="dcterms:W3CDTF">2018-09-26T07:23:54Z</dcterms:modified>
</cp:coreProperties>
</file>