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6\012026\"/>
    </mc:Choice>
  </mc:AlternateContent>
  <xr:revisionPtr revIDLastSave="0" documentId="13_ncr:1_{D44CBBCE-7416-478B-9FB0-D6CC911578B0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Sheet1!$CZ$5:$DG$19</definedName>
    <definedName name="_xlnm.Print_Area">Sheet1!$B$4:$DF$33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11" i="1" l="1"/>
  <c r="D29" i="1" l="1"/>
  <c r="D22" i="1"/>
  <c r="D30" i="1"/>
  <c r="D31" i="1"/>
  <c r="D32" i="1"/>
  <c r="D33" i="1"/>
  <c r="D27" i="1"/>
  <c r="D26" i="1"/>
  <c r="D28" i="1" s="1"/>
  <c r="D25" i="1"/>
  <c r="D24" i="1"/>
  <c r="D23" i="1"/>
  <c r="D21" i="1"/>
  <c r="D20" i="1"/>
  <c r="D19" i="1"/>
  <c r="D18" i="1"/>
  <c r="D17" i="1"/>
  <c r="D16" i="1"/>
  <c r="D15" i="1"/>
  <c r="D14" i="1"/>
  <c r="D13" i="1"/>
  <c r="D12" i="1"/>
  <c r="D10" i="1"/>
  <c r="D11" i="1" l="1"/>
  <c r="D9" i="1"/>
  <c r="D8" i="1"/>
  <c r="F28" i="1" l="1"/>
  <c r="F11" i="1"/>
  <c r="E11" i="1"/>
  <c r="E28" i="1"/>
  <c r="G28" i="1"/>
  <c r="G11" i="1"/>
  <c r="H28" i="1" l="1"/>
  <c r="H11" i="1" l="1"/>
  <c r="I28" i="1" l="1"/>
  <c r="I11" i="1" l="1"/>
  <c r="J28" i="1"/>
  <c r="J11" i="1"/>
  <c r="K28" i="1"/>
  <c r="K11" i="1"/>
  <c r="L11" i="1" l="1"/>
  <c r="L28" i="1" l="1"/>
  <c r="M28" i="1" l="1"/>
  <c r="M11" i="1" l="1"/>
  <c r="N11" i="1" l="1"/>
  <c r="N28" i="1"/>
  <c r="O28" i="1"/>
  <c r="O11" i="1"/>
  <c r="P28" i="1" l="1"/>
  <c r="P11" i="1" l="1"/>
  <c r="Q11" i="1" l="1"/>
  <c r="Q28" i="1"/>
  <c r="R28" i="1" l="1"/>
  <c r="R11" i="1"/>
  <c r="S28" i="1" l="1"/>
  <c r="S11" i="1"/>
  <c r="T28" i="1" l="1"/>
  <c r="T11" i="1"/>
  <c r="U28" i="1"/>
  <c r="U11" i="1"/>
  <c r="V28" i="1" l="1"/>
  <c r="V11" i="1" l="1"/>
  <c r="W28" i="1" l="1"/>
  <c r="W11" i="1" l="1"/>
  <c r="X28" i="1" l="1"/>
  <c r="X11" i="1"/>
  <c r="AB28" i="1" l="1"/>
  <c r="Y28" i="1" l="1"/>
  <c r="Y11" i="1" l="1"/>
  <c r="Z28" i="1" l="1"/>
  <c r="Z11" i="1"/>
  <c r="AA28" i="1" l="1"/>
  <c r="AB11" i="1" l="1"/>
  <c r="AA11" i="1" l="1"/>
  <c r="AH28" i="1" l="1"/>
  <c r="AG28" i="1"/>
  <c r="AF28" i="1"/>
  <c r="AE28" i="1"/>
  <c r="AD28" i="1"/>
  <c r="AC28" i="1" l="1"/>
  <c r="AC11" i="1"/>
  <c r="AD11" i="1"/>
  <c r="AE11" i="1" l="1"/>
  <c r="AF11" i="1" l="1"/>
  <c r="AG11" i="1" l="1"/>
  <c r="AH11" i="1" l="1"/>
  <c r="AI28" i="1" l="1"/>
  <c r="AI11" i="1"/>
  <c r="AJ28" i="1"/>
  <c r="AJ11" i="1"/>
  <c r="AK28" i="1" l="1"/>
  <c r="AK11" i="1"/>
  <c r="AL28" i="1" l="1"/>
  <c r="AN28" i="1"/>
  <c r="AM28" i="1"/>
  <c r="AL11" i="1" l="1"/>
  <c r="AM11" i="1" l="1"/>
  <c r="AN11" i="1"/>
  <c r="AO28" i="1" l="1"/>
  <c r="AO11" i="1" l="1"/>
  <c r="AP28" i="1" l="1"/>
  <c r="AP11" i="1" l="1"/>
  <c r="AQ11" i="1" l="1"/>
  <c r="AR11" i="1" l="1"/>
  <c r="AS11" i="1" l="1"/>
  <c r="AT28" i="1" l="1"/>
  <c r="AT11" i="1" l="1"/>
  <c r="AU11" i="1" l="1"/>
  <c r="AU28" i="1" l="1"/>
  <c r="AV28" i="1" l="1"/>
  <c r="AV11" i="1" l="1"/>
  <c r="AW11" i="1" l="1"/>
  <c r="AX11" i="1" l="1"/>
  <c r="AY11" i="1" l="1"/>
  <c r="AZ11" i="1" l="1"/>
  <c r="BA28" i="1" l="1"/>
  <c r="BB28" i="1"/>
  <c r="BC28" i="1"/>
  <c r="BD28" i="1"/>
  <c r="BE28" i="1"/>
  <c r="BA11" i="1" l="1"/>
  <c r="BB11" i="1" l="1"/>
  <c r="BC11" i="1" l="1"/>
  <c r="BD21" i="1" l="1"/>
  <c r="BD11" i="1" l="1"/>
  <c r="BE11" i="1" l="1"/>
  <c r="BG28" i="1" l="1"/>
  <c r="BH28" i="1"/>
  <c r="BF28" i="1" l="1"/>
  <c r="BF11" i="1" l="1"/>
  <c r="BG11" i="1" l="1"/>
  <c r="BH11" i="1" l="1"/>
  <c r="BI28" i="1" l="1"/>
  <c r="BI11" i="1" l="1"/>
  <c r="BJ28" i="1" l="1"/>
  <c r="BK28" i="1"/>
  <c r="BJ11" i="1" l="1"/>
  <c r="BK11" i="1" l="1"/>
  <c r="BL28" i="1" l="1"/>
  <c r="BM28" i="1"/>
  <c r="BL21" i="1" l="1"/>
  <c r="BL11" i="1" l="1"/>
  <c r="BN28" i="1" l="1"/>
  <c r="BM11" i="1" l="1"/>
  <c r="BN21" i="1" l="1"/>
  <c r="BN11" i="1" l="1"/>
  <c r="BO28" i="1" l="1"/>
  <c r="BP28" i="1"/>
  <c r="BQ28" i="1"/>
  <c r="BO11" i="1" l="1"/>
  <c r="BP11" i="1" l="1"/>
  <c r="BQ11" i="1"/>
  <c r="BR28" i="1" l="1"/>
  <c r="BS28" i="1"/>
  <c r="BX28" i="1"/>
  <c r="BW28" i="1"/>
  <c r="BU28" i="1"/>
  <c r="BV28" i="1"/>
  <c r="BR11" i="1" l="1"/>
  <c r="BS11" i="1" l="1"/>
  <c r="BT28" i="1"/>
  <c r="BT11" i="1"/>
  <c r="BV11" i="1"/>
  <c r="BW11" i="1"/>
  <c r="BX11" i="1"/>
  <c r="BY11" i="1"/>
  <c r="CA11" i="1"/>
  <c r="BZ11" i="1"/>
  <c r="CB11" i="1"/>
  <c r="CC11" i="1"/>
  <c r="CD28" i="1"/>
  <c r="CE28" i="1"/>
  <c r="CD11" i="1"/>
  <c r="CF28" i="1"/>
  <c r="CE11" i="1"/>
  <c r="CF21" i="1"/>
  <c r="CF20" i="1"/>
  <c r="CF11" i="1"/>
  <c r="CG27" i="1"/>
  <c r="CG26" i="1"/>
  <c r="CG21" i="1"/>
  <c r="CG20" i="1"/>
  <c r="CG30" i="1"/>
  <c r="CG13" i="1"/>
  <c r="CG12" i="1"/>
  <c r="CG10" i="1"/>
  <c r="CG11" i="1" s="1"/>
  <c r="CG9" i="1"/>
  <c r="CH11" i="1"/>
  <c r="CI11" i="1"/>
  <c r="CJ11" i="1"/>
  <c r="CK11" i="1"/>
  <c r="CL31" i="1"/>
  <c r="CL32" i="1"/>
  <c r="CL21" i="1"/>
  <c r="CL20" i="1"/>
  <c r="CL27" i="1"/>
  <c r="CL26" i="1"/>
  <c r="CL11" i="1"/>
  <c r="CM11" i="1"/>
  <c r="CN31" i="1"/>
  <c r="CN11" i="1"/>
  <c r="CO11" i="1"/>
  <c r="CP11" i="1"/>
  <c r="CQ11" i="1"/>
  <c r="CR21" i="1"/>
  <c r="CS11" i="1"/>
  <c r="CR11" i="1"/>
  <c r="CT11" i="1"/>
  <c r="CU11" i="1"/>
  <c r="CV11" i="1"/>
  <c r="CU21" i="1"/>
  <c r="CV27" i="1"/>
  <c r="CV26" i="1"/>
  <c r="CV32" i="1"/>
  <c r="CV31" i="1"/>
  <c r="CL28" i="1" l="1"/>
  <c r="CG28" i="1"/>
</calcChain>
</file>

<file path=xl/sharedStrings.xml><?xml version="1.0" encoding="utf-8"?>
<sst xmlns="http://schemas.openxmlformats.org/spreadsheetml/2006/main" count="257" uniqueCount="87">
  <si>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</si>
  <si>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</si>
  <si>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</si>
  <si>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</si>
  <si>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</si>
  <si>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</si>
  <si>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</si>
  <si>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</si>
  <si>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</si>
  <si>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</si>
  <si>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</si>
  <si>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</si>
  <si>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</si>
  <si>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</si>
  <si>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</si>
  <si>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</si>
  <si>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</si>
  <si>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</si>
  <si>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</si>
  <si>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</si>
  <si>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</si>
  <si>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</si>
  <si>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</si>
  <si>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</si>
  <si>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</si>
  <si>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</si>
  <si>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</si>
  <si>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</si>
  <si>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</si>
  <si>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</si>
  <si>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</si>
  <si>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</si>
  <si>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</si>
  <si>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</si>
  <si>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</si>
  <si>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</si>
  <si>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</si>
  <si>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</si>
  <si>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</si>
  <si>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</si>
  <si>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</si>
  <si>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</si>
  <si>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</si>
  <si>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</si>
  <si>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</si>
  <si>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</si>
  <si>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</si>
  <si>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</si>
  <si>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</si>
  <si>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</si>
  <si>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</si>
  <si>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</si>
  <si>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</si>
  <si>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</si>
  <si>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</si>
  <si>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</si>
  <si>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</si>
  <si>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</si>
  <si>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</si>
  <si>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</si>
  <si>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</si>
  <si>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</si>
  <si>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</si>
  <si>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</si>
  <si>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</si>
  <si>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</si>
  <si>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</si>
  <si>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</si>
  <si>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</si>
  <si>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</si>
  <si>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</si>
  <si>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</si>
  <si>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</si>
  <si>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</si>
  <si>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</si>
  <si>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Transactions Through The SDC- Shares (JD million)*</t>
  </si>
  <si>
    <t>عمليات التحويل من خلال مركز الايداع - الأسهم (مليون دينار)*</t>
  </si>
  <si>
    <t>الاصدارات الأولية من الأسهم (مليون دينار)**</t>
  </si>
  <si>
    <t>الاصدارات الأولية من السندات (مليون دينار)**</t>
  </si>
  <si>
    <t>الاصدارات الأولية من الصكوك الإسلامية (مليون دينار)**</t>
  </si>
  <si>
    <t>Primary Issues of Islamic Sukuk (JD million)**</t>
  </si>
  <si>
    <t>Primary Issues of Bonds (JD million)**</t>
  </si>
  <si>
    <t>Primary Issues of Shares (JD million)**</t>
  </si>
  <si>
    <t xml:space="preserve"> *Source : Securities Depository Center</t>
  </si>
  <si>
    <t>* المصدر: مركز إيداع الأوراق المالية</t>
  </si>
  <si>
    <t>** المصدر: هيئة الأوراق المالية</t>
  </si>
  <si>
    <t xml:space="preserve"> **Source : Jordan Securities Commission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</si>
</sst>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0.000000"/>
    <numFmt numFmtId="176" formatCode="#,##0.0000000"/>
    <numFmt numFmtId="177" formatCode="0.00000"/>
  </numFmts>
  <fonts count="16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1"/>
      <color rgb="FFFFFFFF"/>
      <name val="Fira Sans"/>
      <family val="2"/>
    </font>
    <font>
      <sz val="16"/>
      <color indexed="8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172" fontId="7" fillId="0" borderId="0" xfId="0" applyNumberFormat="1" applyFont="1" applyFill="1" applyBorder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2" fontId="6" fillId="2" borderId="23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1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3" fontId="14" fillId="0" borderId="0" xfId="0" applyNumberFormat="1" applyFont="1"/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5" fillId="0" borderId="16" xfId="0" applyNumberFormat="1" applyFont="1" applyFill="1" applyBorder="1" applyAlignment="1">
      <alignment horizontal="center" vertical="center"/>
    </xf>
    <xf numFmtId="167" fontId="15" fillId="0" borderId="23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3" fontId="7" fillId="0" borderId="0" xfId="0" applyNumberFormat="1" applyFont="1" applyFill="1" applyAlignment="1"/>
    <xf numFmtId="175" fontId="6" fillId="0" borderId="0" xfId="0" applyNumberFormat="1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71" fontId="6" fillId="2" borderId="16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7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2" fontId="6" fillId="4" borderId="23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DH1465"/>
  <sheetViews>
    <sheetView tabSelected="1" topLeftCell="A25" zoomScale="70" zoomScaleNormal="70" workbookViewId="0">
      <selection activeCell="C34" sqref="C34"/>
    </sheetView>
  </sheetViews>
  <sheetFormatPr defaultColWidth="9.140625" defaultRowHeight="23.25" x14ac:dyDescent="0.5"/>
  <cols>
    <col min="1" max="1" width="12.28515625" style="2" customWidth="1"/>
    <col min="2" max="2" width="64.140625" style="45" customWidth="1"/>
    <col min="3" max="3" width="19.28515625" style="45" customWidth="1"/>
    <col min="4" max="4" width="28" style="45" hidden="1" customWidth="1"/>
    <col min="5" max="11" width="22.28515625" style="45" hidden="1" customWidth="1"/>
    <col min="12" max="16" width="21.7109375" style="45" hidden="1" customWidth="1"/>
    <col min="17" max="22" width="19.140625" style="45" hidden="1" customWidth="1"/>
    <col min="23" max="24" width="19.28515625" style="45" hidden="1" customWidth="1"/>
    <col min="25" max="28" width="19.42578125" style="45" hidden="1" customWidth="1"/>
    <col min="29" max="34" width="22.7109375" style="45" hidden="1" customWidth="1"/>
    <col min="35" max="36" width="22.85546875" style="45" hidden="1" customWidth="1"/>
    <col min="37" max="43" width="20.7109375" style="45" hidden="1" customWidth="1"/>
    <col min="44" max="44" width="24.42578125" style="45" hidden="1" customWidth="1"/>
    <col min="45" max="45" width="21" style="45" hidden="1" customWidth="1"/>
    <col min="46" max="46" width="20.42578125" style="45" hidden="1" customWidth="1"/>
    <col min="47" max="47" width="19.140625" style="45" hidden="1" customWidth="1"/>
    <col min="48" max="48" width="18" style="45" hidden="1" customWidth="1"/>
    <col min="49" max="49" width="20.85546875" style="45" hidden="1" customWidth="1"/>
    <col min="50" max="50" width="19" style="45" hidden="1" customWidth="1"/>
    <col min="51" max="51" width="18.5703125" style="45" hidden="1" customWidth="1"/>
    <col min="52" max="52" width="18.140625" style="45" hidden="1" customWidth="1"/>
    <col min="53" max="53" width="23.7109375" style="45" hidden="1" customWidth="1"/>
    <col min="54" max="57" width="21.5703125" style="45" hidden="1" customWidth="1"/>
    <col min="58" max="59" width="21.28515625" style="45" hidden="1" customWidth="1"/>
    <col min="60" max="60" width="25.7109375" style="45" hidden="1" customWidth="1"/>
    <col min="61" max="63" width="23.7109375" style="45" hidden="1" customWidth="1"/>
    <col min="64" max="64" width="23.28515625" style="45" hidden="1" customWidth="1"/>
    <col min="65" max="65" width="23.140625" style="45" hidden="1" customWidth="1"/>
    <col min="66" max="67" width="21.28515625" style="45" hidden="1" customWidth="1"/>
    <col min="68" max="76" width="20.7109375" style="45" hidden="1" customWidth="1"/>
    <col min="77" max="77" width="28.85546875" style="45" hidden="1" customWidth="1"/>
    <col min="78" max="79" width="27.28515625" style="45" hidden="1" customWidth="1"/>
    <col min="80" max="85" width="26.85546875" style="45" hidden="1" customWidth="1"/>
    <col min="86" max="86" width="27.28515625" style="45" hidden="1" customWidth="1"/>
    <col min="87" max="88" width="27.140625" style="45" hidden="1" customWidth="1"/>
    <col min="89" max="89" width="28.42578125" style="45" hidden="1" customWidth="1"/>
    <col min="90" max="90" width="26.7109375" style="45" hidden="1" customWidth="1"/>
    <col min="91" max="91" width="25.5703125" style="45" hidden="1" customWidth="1"/>
    <col min="92" max="93" width="23.140625" style="45" hidden="1" customWidth="1"/>
    <col min="94" max="94" width="19.140625" style="45" hidden="1" customWidth="1"/>
    <col min="95" max="95" width="19.5703125" style="45" hidden="1" customWidth="1"/>
    <col min="96" max="96" width="19.42578125" style="45" hidden="1" customWidth="1"/>
    <col min="97" max="97" width="19.85546875" style="45" hidden="1" customWidth="1"/>
    <col min="98" max="98" width="19.7109375" style="45" hidden="1" customWidth="1"/>
    <col min="99" max="99" width="17.5703125" style="45" hidden="1" customWidth="1"/>
    <col min="100" max="100" width="17.28515625" style="45" hidden="1" customWidth="1"/>
    <col min="101" max="101" width="23.85546875" style="45" hidden="1" customWidth="1"/>
    <col min="102" max="102" width="24.5703125" style="45" hidden="1" customWidth="1"/>
    <col min="103" max="103" width="23.42578125" style="45" hidden="1" customWidth="1"/>
    <col min="104" max="104" width="22.5703125" style="45" hidden="1" customWidth="1"/>
    <col min="105" max="105" width="20.85546875" style="45" hidden="1" customWidth="1"/>
    <col min="106" max="106" width="23" style="45" hidden="1" customWidth="1"/>
    <col min="107" max="109" width="9.85546875" style="45" hidden="1" customWidth="1"/>
    <col min="110" max="110" width="0.140625" style="45" hidden="1" customWidth="1"/>
    <col min="111" max="111" width="64" style="2" customWidth="1"/>
    <col min="112" max="112" width="16" style="2" bestFit="1" customWidth="1"/>
    <col min="113" max="16384" width="9.140625" style="2"/>
  </cols>
  <sheetData>
    <row r="2" spans="1:112" ht="24" customHeight="1" x14ac:dyDescent="0.5">
      <c r="B2" s="108" t="s">
        <v>55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</row>
    <row r="3" spans="1:112" ht="24.75" customHeight="1" x14ac:dyDescent="0.5">
      <c r="B3" s="108" t="s">
        <v>56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</row>
    <row r="4" spans="1:112" ht="26.25" customHeight="1" x14ac:dyDescent="0.5">
      <c r="B4" s="3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57"/>
      <c r="CX4" s="3"/>
      <c r="CY4" s="3"/>
      <c r="CZ4" s="3"/>
      <c r="DA4" s="3"/>
      <c r="DB4" s="3"/>
      <c r="DC4" s="3"/>
      <c r="DD4" s="3"/>
      <c r="DE4" s="3"/>
      <c r="DF4" s="3"/>
      <c r="DG4" s="4"/>
    </row>
    <row r="5" spans="1:112" ht="19.149999999999999" customHeight="1" x14ac:dyDescent="0.5">
      <c r="B5" s="62"/>
      <c r="C5" s="101">
        <v>2026</v>
      </c>
      <c r="D5" s="110">
        <v>2026</v>
      </c>
      <c r="E5" s="118">
        <v>2025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0"/>
      <c r="Q5" s="115">
        <v>2024</v>
      </c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7"/>
      <c r="AC5" s="115">
        <v>2023</v>
      </c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7"/>
      <c r="AO5" s="62"/>
      <c r="AP5" s="112">
        <v>2022</v>
      </c>
      <c r="AQ5" s="113"/>
      <c r="AR5" s="113"/>
      <c r="AS5" s="113"/>
      <c r="AT5" s="113"/>
      <c r="AU5" s="113"/>
      <c r="AV5" s="113"/>
      <c r="AW5" s="63"/>
      <c r="AX5" s="63"/>
      <c r="AY5" s="63"/>
      <c r="AZ5" s="64"/>
      <c r="BA5" s="112">
        <v>2021</v>
      </c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4"/>
      <c r="BM5" s="112">
        <v>2020</v>
      </c>
      <c r="BN5" s="113"/>
      <c r="BO5" s="113"/>
      <c r="BP5" s="113"/>
      <c r="BQ5" s="63"/>
      <c r="BR5" s="63"/>
      <c r="BS5" s="63"/>
      <c r="BT5" s="63"/>
      <c r="BU5" s="63"/>
      <c r="BV5" s="63"/>
      <c r="BW5" s="63"/>
      <c r="BX5" s="64"/>
      <c r="BY5" s="112">
        <v>2019</v>
      </c>
      <c r="BZ5" s="113"/>
      <c r="CA5" s="113"/>
      <c r="CB5" s="113"/>
      <c r="CC5" s="113"/>
      <c r="CD5" s="113"/>
      <c r="CE5" s="114"/>
      <c r="CF5" s="64"/>
      <c r="CG5" s="96"/>
      <c r="CH5" s="65"/>
      <c r="CI5" s="66"/>
      <c r="CJ5" s="67"/>
      <c r="CK5" s="112">
        <v>2018</v>
      </c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4"/>
      <c r="CW5" s="110">
        <v>2025</v>
      </c>
      <c r="CX5" s="93"/>
      <c r="CY5" s="93"/>
      <c r="CZ5" s="93"/>
      <c r="DA5" s="93"/>
      <c r="DB5" s="93"/>
      <c r="DC5" s="93"/>
      <c r="DD5" s="68"/>
      <c r="DE5" s="109">
        <v>2017</v>
      </c>
      <c r="DF5" s="109">
        <v>2016</v>
      </c>
      <c r="DG5" s="69"/>
    </row>
    <row r="6" spans="1:112" s="1" customFormat="1" ht="20.45" customHeight="1" x14ac:dyDescent="0.2">
      <c r="B6" s="70"/>
      <c r="C6" s="93" t="s">
        <v>51</v>
      </c>
      <c r="D6" s="110"/>
      <c r="E6" s="93" t="s">
        <v>47</v>
      </c>
      <c r="F6" s="93" t="s">
        <v>45</v>
      </c>
      <c r="G6" s="93" t="s">
        <v>44</v>
      </c>
      <c r="H6" s="93" t="s">
        <v>42</v>
      </c>
      <c r="I6" s="93" t="s">
        <v>39</v>
      </c>
      <c r="J6" s="93" t="s">
        <v>37</v>
      </c>
      <c r="K6" s="93" t="s">
        <v>35</v>
      </c>
      <c r="L6" s="93" t="s">
        <v>49</v>
      </c>
      <c r="M6" s="93" t="s">
        <v>31</v>
      </c>
      <c r="N6" s="93" t="s">
        <v>30</v>
      </c>
      <c r="O6" s="93" t="s">
        <v>28</v>
      </c>
      <c r="P6" s="93" t="s">
        <v>51</v>
      </c>
      <c r="Q6" s="67" t="s">
        <v>47</v>
      </c>
      <c r="R6" s="93" t="s">
        <v>45</v>
      </c>
      <c r="S6" s="93" t="s">
        <v>44</v>
      </c>
      <c r="T6" s="93" t="s">
        <v>42</v>
      </c>
      <c r="U6" s="93" t="s">
        <v>39</v>
      </c>
      <c r="V6" s="93" t="s">
        <v>37</v>
      </c>
      <c r="W6" s="93" t="s">
        <v>35</v>
      </c>
      <c r="X6" s="93" t="s">
        <v>49</v>
      </c>
      <c r="Y6" s="93" t="s">
        <v>31</v>
      </c>
      <c r="Z6" s="93" t="s">
        <v>30</v>
      </c>
      <c r="AA6" s="93" t="s">
        <v>28</v>
      </c>
      <c r="AB6" s="93" t="s">
        <v>51</v>
      </c>
      <c r="AC6" s="93" t="s">
        <v>47</v>
      </c>
      <c r="AD6" s="93" t="s">
        <v>45</v>
      </c>
      <c r="AE6" s="93" t="s">
        <v>44</v>
      </c>
      <c r="AF6" s="93" t="s">
        <v>42</v>
      </c>
      <c r="AG6" s="93" t="s">
        <v>39</v>
      </c>
      <c r="AH6" s="93" t="s">
        <v>37</v>
      </c>
      <c r="AI6" s="93" t="s">
        <v>35</v>
      </c>
      <c r="AJ6" s="93" t="s">
        <v>49</v>
      </c>
      <c r="AK6" s="93" t="s">
        <v>31</v>
      </c>
      <c r="AL6" s="93" t="s">
        <v>30</v>
      </c>
      <c r="AM6" s="93" t="s">
        <v>28</v>
      </c>
      <c r="AN6" s="93" t="s">
        <v>51</v>
      </c>
      <c r="AO6" s="93" t="s">
        <v>47</v>
      </c>
      <c r="AP6" s="93" t="s">
        <v>45</v>
      </c>
      <c r="AQ6" s="93" t="s">
        <v>44</v>
      </c>
      <c r="AR6" s="93" t="s">
        <v>42</v>
      </c>
      <c r="AS6" s="93" t="s">
        <v>39</v>
      </c>
      <c r="AT6" s="93" t="s">
        <v>37</v>
      </c>
      <c r="AU6" s="93" t="s">
        <v>35</v>
      </c>
      <c r="AV6" s="93" t="s">
        <v>49</v>
      </c>
      <c r="AW6" s="93" t="s">
        <v>31</v>
      </c>
      <c r="AX6" s="94" t="s">
        <v>30</v>
      </c>
      <c r="AY6" s="94" t="s">
        <v>28</v>
      </c>
      <c r="AZ6" s="94" t="s">
        <v>51</v>
      </c>
      <c r="BA6" s="71" t="s">
        <v>47</v>
      </c>
      <c r="BB6" s="71" t="s">
        <v>45</v>
      </c>
      <c r="BC6" s="71" t="s">
        <v>44</v>
      </c>
      <c r="BD6" s="71" t="s">
        <v>42</v>
      </c>
      <c r="BE6" s="71" t="s">
        <v>39</v>
      </c>
      <c r="BF6" s="71" t="s">
        <v>37</v>
      </c>
      <c r="BG6" s="71" t="s">
        <v>35</v>
      </c>
      <c r="BH6" s="71" t="s">
        <v>33</v>
      </c>
      <c r="BI6" s="71" t="s">
        <v>31</v>
      </c>
      <c r="BJ6" s="71" t="s">
        <v>30</v>
      </c>
      <c r="BK6" s="71" t="s">
        <v>28</v>
      </c>
      <c r="BL6" s="71" t="s">
        <v>51</v>
      </c>
      <c r="BM6" s="65" t="s">
        <v>47</v>
      </c>
      <c r="BN6" s="65" t="s">
        <v>45</v>
      </c>
      <c r="BO6" s="65" t="s">
        <v>44</v>
      </c>
      <c r="BP6" s="65" t="s">
        <v>42</v>
      </c>
      <c r="BQ6" s="65" t="s">
        <v>39</v>
      </c>
      <c r="BR6" s="65" t="s">
        <v>37</v>
      </c>
      <c r="BS6" s="65" t="s">
        <v>35</v>
      </c>
      <c r="BT6" s="65" t="s">
        <v>33</v>
      </c>
      <c r="BU6" s="65" t="s">
        <v>31</v>
      </c>
      <c r="BV6" s="65" t="s">
        <v>30</v>
      </c>
      <c r="BW6" s="65" t="s">
        <v>28</v>
      </c>
      <c r="BX6" s="93" t="s">
        <v>51</v>
      </c>
      <c r="BY6" s="71" t="s">
        <v>47</v>
      </c>
      <c r="BZ6" s="94" t="s">
        <v>45</v>
      </c>
      <c r="CA6" s="71" t="s">
        <v>50</v>
      </c>
      <c r="CB6" s="71" t="s">
        <v>42</v>
      </c>
      <c r="CC6" s="71" t="s">
        <v>39</v>
      </c>
      <c r="CD6" s="71" t="s">
        <v>37</v>
      </c>
      <c r="CE6" s="71" t="s">
        <v>35</v>
      </c>
      <c r="CF6" s="71" t="s">
        <v>49</v>
      </c>
      <c r="CG6" s="71" t="s">
        <v>31</v>
      </c>
      <c r="CH6" s="71" t="s">
        <v>30</v>
      </c>
      <c r="CI6" s="71" t="s">
        <v>28</v>
      </c>
      <c r="CJ6" s="71" t="s">
        <v>26</v>
      </c>
      <c r="CK6" s="65" t="s">
        <v>47</v>
      </c>
      <c r="CL6" s="65" t="s">
        <v>45</v>
      </c>
      <c r="CM6" s="65" t="s">
        <v>44</v>
      </c>
      <c r="CN6" s="65" t="s">
        <v>42</v>
      </c>
      <c r="CO6" s="65" t="s">
        <v>39</v>
      </c>
      <c r="CP6" s="65" t="s">
        <v>37</v>
      </c>
      <c r="CQ6" s="65" t="s">
        <v>35</v>
      </c>
      <c r="CR6" s="65" t="s">
        <v>33</v>
      </c>
      <c r="CS6" s="65" t="s">
        <v>31</v>
      </c>
      <c r="CT6" s="65" t="s">
        <v>30</v>
      </c>
      <c r="CU6" s="65" t="s">
        <v>28</v>
      </c>
      <c r="CV6" s="93" t="s">
        <v>26</v>
      </c>
      <c r="CW6" s="110"/>
      <c r="CX6" s="94">
        <v>2024</v>
      </c>
      <c r="CY6" s="94">
        <v>2023</v>
      </c>
      <c r="CZ6" s="94">
        <v>2022</v>
      </c>
      <c r="DA6" s="94">
        <v>2021</v>
      </c>
      <c r="DB6" s="94">
        <v>2020</v>
      </c>
      <c r="DC6" s="94">
        <v>2019</v>
      </c>
      <c r="DD6" s="94">
        <v>2018</v>
      </c>
      <c r="DE6" s="110"/>
      <c r="DF6" s="110"/>
      <c r="DG6" s="72"/>
    </row>
    <row r="7" spans="1:112" s="1" customFormat="1" ht="18.75" customHeight="1" x14ac:dyDescent="0.2">
      <c r="B7" s="73"/>
      <c r="C7" s="95" t="s">
        <v>25</v>
      </c>
      <c r="D7" s="110"/>
      <c r="E7" s="95" t="s">
        <v>48</v>
      </c>
      <c r="F7" s="95" t="s">
        <v>46</v>
      </c>
      <c r="G7" s="95" t="s">
        <v>43</v>
      </c>
      <c r="H7" s="95" t="s">
        <v>41</v>
      </c>
      <c r="I7" s="95" t="s">
        <v>40</v>
      </c>
      <c r="J7" s="95" t="s">
        <v>38</v>
      </c>
      <c r="K7" s="95" t="s">
        <v>36</v>
      </c>
      <c r="L7" s="95" t="s">
        <v>34</v>
      </c>
      <c r="M7" s="95" t="s">
        <v>32</v>
      </c>
      <c r="N7" s="95" t="s">
        <v>29</v>
      </c>
      <c r="O7" s="95" t="s">
        <v>27</v>
      </c>
      <c r="P7" s="95" t="s">
        <v>25</v>
      </c>
      <c r="Q7" s="95" t="s">
        <v>48</v>
      </c>
      <c r="R7" s="95" t="s">
        <v>46</v>
      </c>
      <c r="S7" s="95" t="s">
        <v>43</v>
      </c>
      <c r="T7" s="95" t="s">
        <v>41</v>
      </c>
      <c r="U7" s="95" t="s">
        <v>40</v>
      </c>
      <c r="V7" s="95" t="s">
        <v>38</v>
      </c>
      <c r="W7" s="95" t="s">
        <v>36</v>
      </c>
      <c r="X7" s="95" t="s">
        <v>34</v>
      </c>
      <c r="Y7" s="95" t="s">
        <v>32</v>
      </c>
      <c r="Z7" s="95" t="s">
        <v>29</v>
      </c>
      <c r="AA7" s="95" t="s">
        <v>27</v>
      </c>
      <c r="AB7" s="95" t="s">
        <v>25</v>
      </c>
      <c r="AC7" s="95" t="s">
        <v>48</v>
      </c>
      <c r="AD7" s="95" t="s">
        <v>46</v>
      </c>
      <c r="AE7" s="95" t="s">
        <v>43</v>
      </c>
      <c r="AF7" s="95" t="s">
        <v>41</v>
      </c>
      <c r="AG7" s="95" t="s">
        <v>40</v>
      </c>
      <c r="AH7" s="95" t="s">
        <v>38</v>
      </c>
      <c r="AI7" s="95" t="s">
        <v>36</v>
      </c>
      <c r="AJ7" s="95" t="s">
        <v>60</v>
      </c>
      <c r="AK7" s="95" t="s">
        <v>32</v>
      </c>
      <c r="AL7" s="95" t="s">
        <v>29</v>
      </c>
      <c r="AM7" s="95" t="s">
        <v>27</v>
      </c>
      <c r="AN7" s="95" t="s">
        <v>25</v>
      </c>
      <c r="AO7" s="95" t="s">
        <v>48</v>
      </c>
      <c r="AP7" s="95" t="s">
        <v>46</v>
      </c>
      <c r="AQ7" s="95" t="s">
        <v>43</v>
      </c>
      <c r="AR7" s="95" t="s">
        <v>41</v>
      </c>
      <c r="AS7" s="95" t="s">
        <v>40</v>
      </c>
      <c r="AT7" s="95" t="s">
        <v>38</v>
      </c>
      <c r="AU7" s="95" t="s">
        <v>36</v>
      </c>
      <c r="AV7" s="95" t="s">
        <v>34</v>
      </c>
      <c r="AW7" s="95" t="s">
        <v>32</v>
      </c>
      <c r="AX7" s="95" t="s">
        <v>29</v>
      </c>
      <c r="AY7" s="95" t="s">
        <v>27</v>
      </c>
      <c r="AZ7" s="95" t="s">
        <v>25</v>
      </c>
      <c r="BA7" s="97" t="s">
        <v>48</v>
      </c>
      <c r="BB7" s="97" t="s">
        <v>46</v>
      </c>
      <c r="BC7" s="97" t="s">
        <v>43</v>
      </c>
      <c r="BD7" s="97" t="s">
        <v>41</v>
      </c>
      <c r="BE7" s="97" t="s">
        <v>40</v>
      </c>
      <c r="BF7" s="97" t="s">
        <v>38</v>
      </c>
      <c r="BG7" s="97" t="s">
        <v>36</v>
      </c>
      <c r="BH7" s="97" t="s">
        <v>34</v>
      </c>
      <c r="BI7" s="97" t="s">
        <v>32</v>
      </c>
      <c r="BJ7" s="97" t="s">
        <v>29</v>
      </c>
      <c r="BK7" s="97" t="s">
        <v>27</v>
      </c>
      <c r="BL7" s="97" t="s">
        <v>25</v>
      </c>
      <c r="BM7" s="97" t="s">
        <v>48</v>
      </c>
      <c r="BN7" s="97" t="s">
        <v>46</v>
      </c>
      <c r="BO7" s="97" t="s">
        <v>43</v>
      </c>
      <c r="BP7" s="97" t="s">
        <v>41</v>
      </c>
      <c r="BQ7" s="97" t="s">
        <v>40</v>
      </c>
      <c r="BR7" s="97" t="s">
        <v>38</v>
      </c>
      <c r="BS7" s="97" t="s">
        <v>36</v>
      </c>
      <c r="BT7" s="97" t="s">
        <v>34</v>
      </c>
      <c r="BU7" s="97" t="s">
        <v>32</v>
      </c>
      <c r="BV7" s="97" t="s">
        <v>29</v>
      </c>
      <c r="BW7" s="97" t="s">
        <v>27</v>
      </c>
      <c r="BX7" s="97" t="s">
        <v>25</v>
      </c>
      <c r="BY7" s="97" t="s">
        <v>48</v>
      </c>
      <c r="BZ7" s="95" t="s">
        <v>46</v>
      </c>
      <c r="CA7" s="97" t="s">
        <v>43</v>
      </c>
      <c r="CB7" s="97" t="s">
        <v>41</v>
      </c>
      <c r="CC7" s="97" t="s">
        <v>40</v>
      </c>
      <c r="CD7" s="97" t="s">
        <v>38</v>
      </c>
      <c r="CE7" s="97" t="s">
        <v>36</v>
      </c>
      <c r="CF7" s="97" t="s">
        <v>34</v>
      </c>
      <c r="CG7" s="97" t="s">
        <v>32</v>
      </c>
      <c r="CH7" s="97" t="s">
        <v>29</v>
      </c>
      <c r="CI7" s="97" t="s">
        <v>27</v>
      </c>
      <c r="CJ7" s="97" t="s">
        <v>25</v>
      </c>
      <c r="CK7" s="97" t="s">
        <v>48</v>
      </c>
      <c r="CL7" s="97" t="s">
        <v>46</v>
      </c>
      <c r="CM7" s="97" t="s">
        <v>43</v>
      </c>
      <c r="CN7" s="97" t="s">
        <v>41</v>
      </c>
      <c r="CO7" s="97" t="s">
        <v>40</v>
      </c>
      <c r="CP7" s="97" t="s">
        <v>38</v>
      </c>
      <c r="CQ7" s="97" t="s">
        <v>36</v>
      </c>
      <c r="CR7" s="97" t="s">
        <v>34</v>
      </c>
      <c r="CS7" s="97" t="s">
        <v>32</v>
      </c>
      <c r="CT7" s="97" t="s">
        <v>29</v>
      </c>
      <c r="CU7" s="97" t="s">
        <v>27</v>
      </c>
      <c r="CV7" s="95" t="s">
        <v>25</v>
      </c>
      <c r="CW7" s="111"/>
      <c r="CX7" s="95"/>
      <c r="CY7" s="95"/>
      <c r="CZ7" s="95"/>
      <c r="DA7" s="95"/>
      <c r="DB7" s="95"/>
      <c r="DC7" s="95"/>
      <c r="DD7" s="95"/>
      <c r="DE7" s="111"/>
      <c r="DF7" s="111"/>
      <c r="DG7" s="74"/>
    </row>
    <row r="8" spans="1:112" s="1" customFormat="1" ht="33.75" customHeight="1" x14ac:dyDescent="0.2">
      <c r="B8" s="5" t="s">
        <v>13</v>
      </c>
      <c r="C8" s="104">
        <v>161</v>
      </c>
      <c r="D8" s="103">
        <f>+C8</f>
        <v>161</v>
      </c>
      <c r="E8" s="102">
        <v>162</v>
      </c>
      <c r="F8" s="60">
        <v>162</v>
      </c>
      <c r="G8" s="60">
        <v>162</v>
      </c>
      <c r="H8" s="60">
        <v>162</v>
      </c>
      <c r="I8" s="60">
        <v>162</v>
      </c>
      <c r="J8" s="60">
        <v>161</v>
      </c>
      <c r="K8" s="60">
        <v>160</v>
      </c>
      <c r="L8" s="60">
        <v>160</v>
      </c>
      <c r="M8" s="60">
        <v>160</v>
      </c>
      <c r="N8" s="60">
        <v>161</v>
      </c>
      <c r="O8" s="60">
        <v>161</v>
      </c>
      <c r="P8" s="60">
        <v>161</v>
      </c>
      <c r="Q8" s="60">
        <v>162</v>
      </c>
      <c r="R8" s="60">
        <v>162</v>
      </c>
      <c r="S8" s="60">
        <v>162</v>
      </c>
      <c r="T8" s="60">
        <v>162</v>
      </c>
      <c r="U8" s="60">
        <v>162</v>
      </c>
      <c r="V8" s="60">
        <v>161</v>
      </c>
      <c r="W8" s="60">
        <v>161</v>
      </c>
      <c r="X8" s="60">
        <v>162</v>
      </c>
      <c r="Y8" s="60">
        <v>162</v>
      </c>
      <c r="Z8" s="60">
        <v>165</v>
      </c>
      <c r="AA8" s="60">
        <v>166</v>
      </c>
      <c r="AB8" s="60">
        <v>167</v>
      </c>
      <c r="AC8" s="60">
        <v>167</v>
      </c>
      <c r="AD8" s="60">
        <v>168</v>
      </c>
      <c r="AE8" s="60">
        <v>168</v>
      </c>
      <c r="AF8" s="60">
        <v>167</v>
      </c>
      <c r="AG8" s="60">
        <v>167</v>
      </c>
      <c r="AH8" s="60">
        <v>167</v>
      </c>
      <c r="AI8" s="60">
        <v>167</v>
      </c>
      <c r="AJ8" s="60">
        <v>167</v>
      </c>
      <c r="AK8" s="60">
        <v>167</v>
      </c>
      <c r="AL8" s="60">
        <v>169</v>
      </c>
      <c r="AM8" s="60">
        <v>169</v>
      </c>
      <c r="AN8" s="60">
        <v>168</v>
      </c>
      <c r="AO8" s="60">
        <v>170</v>
      </c>
      <c r="AP8" s="60">
        <v>170</v>
      </c>
      <c r="AQ8" s="60">
        <v>170</v>
      </c>
      <c r="AR8" s="60">
        <v>170</v>
      </c>
      <c r="AS8" s="60">
        <v>168</v>
      </c>
      <c r="AT8" s="60">
        <v>168</v>
      </c>
      <c r="AU8" s="6">
        <v>168</v>
      </c>
      <c r="AV8" s="6">
        <v>168</v>
      </c>
      <c r="AW8" s="6">
        <v>169</v>
      </c>
      <c r="AX8" s="6">
        <v>171</v>
      </c>
      <c r="AY8" s="6">
        <v>171</v>
      </c>
      <c r="AZ8" s="6">
        <v>171</v>
      </c>
      <c r="BA8" s="6">
        <v>172</v>
      </c>
      <c r="BB8" s="6">
        <v>173</v>
      </c>
      <c r="BC8" s="6">
        <v>173</v>
      </c>
      <c r="BD8" s="6">
        <v>174</v>
      </c>
      <c r="BE8" s="6">
        <v>174</v>
      </c>
      <c r="BF8" s="6">
        <v>173</v>
      </c>
      <c r="BG8" s="6">
        <v>173</v>
      </c>
      <c r="BH8" s="6">
        <v>174</v>
      </c>
      <c r="BI8" s="6">
        <v>174</v>
      </c>
      <c r="BJ8" s="6">
        <v>179</v>
      </c>
      <c r="BK8" s="6">
        <v>179</v>
      </c>
      <c r="BL8" s="6">
        <v>179</v>
      </c>
      <c r="BM8" s="6">
        <v>179</v>
      </c>
      <c r="BN8" s="6">
        <v>179</v>
      </c>
      <c r="BO8" s="6">
        <v>180</v>
      </c>
      <c r="BP8" s="6">
        <v>180</v>
      </c>
      <c r="BQ8" s="6">
        <v>180</v>
      </c>
      <c r="BR8" s="6">
        <v>181</v>
      </c>
      <c r="BS8" s="6">
        <v>181</v>
      </c>
      <c r="BT8" s="6">
        <v>187</v>
      </c>
      <c r="BU8" s="6">
        <v>188</v>
      </c>
      <c r="BV8" s="6">
        <v>188</v>
      </c>
      <c r="BW8" s="6">
        <v>190</v>
      </c>
      <c r="BX8" s="6">
        <v>190</v>
      </c>
      <c r="BY8" s="6">
        <v>191</v>
      </c>
      <c r="BZ8" s="6">
        <v>191</v>
      </c>
      <c r="CA8" s="6">
        <v>192</v>
      </c>
      <c r="CB8" s="6">
        <v>191</v>
      </c>
      <c r="CC8" s="6">
        <v>191</v>
      </c>
      <c r="CD8" s="6">
        <v>192</v>
      </c>
      <c r="CE8" s="6">
        <v>192</v>
      </c>
      <c r="CF8" s="6">
        <v>192</v>
      </c>
      <c r="CG8" s="6">
        <v>192</v>
      </c>
      <c r="CH8" s="6">
        <v>193</v>
      </c>
      <c r="CI8" s="6">
        <v>194</v>
      </c>
      <c r="CJ8" s="6">
        <v>195</v>
      </c>
      <c r="CK8" s="6">
        <v>195</v>
      </c>
      <c r="CL8" s="6">
        <v>196</v>
      </c>
      <c r="CM8" s="6">
        <v>195</v>
      </c>
      <c r="CN8" s="6">
        <v>195</v>
      </c>
      <c r="CO8" s="6">
        <v>195</v>
      </c>
      <c r="CP8" s="6">
        <v>195</v>
      </c>
      <c r="CQ8" s="6">
        <v>194</v>
      </c>
      <c r="CR8" s="6">
        <v>194</v>
      </c>
      <c r="CS8" s="6">
        <v>194</v>
      </c>
      <c r="CT8" s="6">
        <v>194</v>
      </c>
      <c r="CU8" s="6">
        <v>194</v>
      </c>
      <c r="CV8" s="6">
        <v>194</v>
      </c>
      <c r="CW8" s="98">
        <v>162</v>
      </c>
      <c r="CX8" s="89">
        <v>162</v>
      </c>
      <c r="CY8" s="8">
        <v>167</v>
      </c>
      <c r="CZ8" s="7">
        <v>170</v>
      </c>
      <c r="DA8" s="7">
        <v>172</v>
      </c>
      <c r="DB8" s="7">
        <v>179</v>
      </c>
      <c r="DC8" s="7">
        <v>191</v>
      </c>
      <c r="DD8" s="7">
        <v>195</v>
      </c>
      <c r="DE8" s="7">
        <v>194</v>
      </c>
      <c r="DF8" s="8">
        <v>224</v>
      </c>
      <c r="DG8" s="9" t="s">
        <v>14</v>
      </c>
    </row>
    <row r="9" spans="1:112" s="1" customFormat="1" ht="29.25" customHeight="1" x14ac:dyDescent="0.2">
      <c r="A9" s="92"/>
      <c r="B9" s="5" t="s">
        <v>0</v>
      </c>
      <c r="C9" s="10">
        <v>26211.70646555</v>
      </c>
      <c r="D9" s="105">
        <f>+C9</f>
        <v>26211.70646555</v>
      </c>
      <c r="E9" s="10">
        <v>26493.313679890001</v>
      </c>
      <c r="F9" s="10">
        <v>25724.015963729998</v>
      </c>
      <c r="G9" s="10">
        <v>24938.182688989997</v>
      </c>
      <c r="H9" s="10">
        <v>23058.652678010003</v>
      </c>
      <c r="I9" s="10">
        <v>22636.024380639999</v>
      </c>
      <c r="J9" s="10">
        <v>22301.567412959997</v>
      </c>
      <c r="K9" s="10">
        <v>20846.89766762</v>
      </c>
      <c r="L9" s="10">
        <v>19503.084235570001</v>
      </c>
      <c r="M9" s="10">
        <v>17883.796009490001</v>
      </c>
      <c r="N9" s="10">
        <v>19315.102884330001</v>
      </c>
      <c r="O9" s="10">
        <v>18741.522096760003</v>
      </c>
      <c r="P9" s="10">
        <v>18989.717535590004</v>
      </c>
      <c r="Q9" s="10">
        <v>17655.89162305</v>
      </c>
      <c r="R9" s="10">
        <v>17098.005180979999</v>
      </c>
      <c r="S9" s="10">
        <v>16799.650070830001</v>
      </c>
      <c r="T9" s="10">
        <v>16487.152025810003</v>
      </c>
      <c r="U9" s="10">
        <v>16837.691601530001</v>
      </c>
      <c r="V9" s="10">
        <v>16551.964262319998</v>
      </c>
      <c r="W9" s="10">
        <v>16531.023000330002</v>
      </c>
      <c r="X9" s="10">
        <v>16574.99350515</v>
      </c>
      <c r="Y9" s="10">
        <v>16603.97781909</v>
      </c>
      <c r="Z9" s="10">
        <v>16867.049150940002</v>
      </c>
      <c r="AA9" s="10">
        <v>17088.677554469999</v>
      </c>
      <c r="AB9" s="10">
        <v>17199.252631070001</v>
      </c>
      <c r="AC9" s="10">
        <v>16939.16203421</v>
      </c>
      <c r="AD9" s="10">
        <v>16776.096019330002</v>
      </c>
      <c r="AE9" s="10">
        <v>16880.667497689999</v>
      </c>
      <c r="AF9" s="10">
        <v>16884.713377569999</v>
      </c>
      <c r="AG9" s="10">
        <v>16851.4829943</v>
      </c>
      <c r="AH9" s="10">
        <v>17204.563007479999</v>
      </c>
      <c r="AI9" s="10">
        <v>17424.178962220001</v>
      </c>
      <c r="AJ9" s="10">
        <v>17667.509459180001</v>
      </c>
      <c r="AK9" s="10">
        <v>17489.71014834</v>
      </c>
      <c r="AL9" s="10">
        <v>18816.623614120002</v>
      </c>
      <c r="AM9" s="10">
        <v>19502.921347760002</v>
      </c>
      <c r="AN9" s="10">
        <v>19447.947852360001</v>
      </c>
      <c r="AO9" s="10">
        <v>18003.759111899999</v>
      </c>
      <c r="AP9" s="10">
        <v>18015.858306499998</v>
      </c>
      <c r="AQ9" s="10">
        <v>17792.060919200001</v>
      </c>
      <c r="AR9" s="10">
        <v>18262.67943344</v>
      </c>
      <c r="AS9" s="10">
        <v>18819.693495219999</v>
      </c>
      <c r="AT9" s="10">
        <v>19108.34687107</v>
      </c>
      <c r="AU9" s="10">
        <v>18442.841552829999</v>
      </c>
      <c r="AV9" s="10">
        <v>18660.931975430001</v>
      </c>
      <c r="AW9" s="10">
        <v>17834.276475279999</v>
      </c>
      <c r="AX9" s="10">
        <v>16504.54572274</v>
      </c>
      <c r="AY9" s="10">
        <v>15588.151612410002</v>
      </c>
      <c r="AZ9" s="10">
        <v>15627.158082529999</v>
      </c>
      <c r="BA9" s="10">
        <v>15495.675682069999</v>
      </c>
      <c r="BB9" s="10">
        <v>15158.130975899998</v>
      </c>
      <c r="BC9" s="10">
        <v>15589.102581140001</v>
      </c>
      <c r="BD9" s="10">
        <v>15429.58649587</v>
      </c>
      <c r="BE9" s="10">
        <v>15550.641272610001</v>
      </c>
      <c r="BF9" s="10">
        <v>15917.016622379999</v>
      </c>
      <c r="BG9" s="10">
        <v>15984.672181899999</v>
      </c>
      <c r="BH9" s="10">
        <v>16087.742443659999</v>
      </c>
      <c r="BI9" s="10">
        <v>13735.291395709997</v>
      </c>
      <c r="BJ9" s="10">
        <v>13749.5925472</v>
      </c>
      <c r="BK9" s="10">
        <v>13598.810623110001</v>
      </c>
      <c r="BL9" s="10">
        <v>13351.4337015</v>
      </c>
      <c r="BM9" s="10">
        <v>12907.80831696</v>
      </c>
      <c r="BN9" s="10">
        <v>12372.414570319999</v>
      </c>
      <c r="BO9" s="10">
        <v>12240.915746840001</v>
      </c>
      <c r="BP9" s="10">
        <v>12412.607332459998</v>
      </c>
      <c r="BQ9" s="10">
        <v>12224.866208349998</v>
      </c>
      <c r="BR9" s="10">
        <v>12329.753389720001</v>
      </c>
      <c r="BS9" s="10">
        <v>12498.341689060002</v>
      </c>
      <c r="BT9" s="10">
        <v>12858.289137850001</v>
      </c>
      <c r="BU9" s="10">
        <v>13137.589112980002</v>
      </c>
      <c r="BV9" s="10">
        <v>13137.589112980002</v>
      </c>
      <c r="BW9" s="10">
        <v>14621.267282770001</v>
      </c>
      <c r="BX9" s="10">
        <v>15169.852814709999</v>
      </c>
      <c r="BY9" s="10">
        <v>14914.795134700002</v>
      </c>
      <c r="BZ9" s="10">
        <v>14771.348283399999</v>
      </c>
      <c r="CA9" s="10">
        <v>14737.601701629999</v>
      </c>
      <c r="CB9" s="10">
        <v>14998.478650809999</v>
      </c>
      <c r="CC9" s="10">
        <v>15030.870041349999</v>
      </c>
      <c r="CD9" s="10">
        <v>15432.065502199999</v>
      </c>
      <c r="CE9" s="10">
        <v>15450.76886025</v>
      </c>
      <c r="CF9" s="10">
        <v>14934.002977549997</v>
      </c>
      <c r="CG9" s="10">
        <f>14950654423.59/1000000</f>
        <v>14950.65442359</v>
      </c>
      <c r="CH9" s="10">
        <v>15809.91523611</v>
      </c>
      <c r="CI9" s="10">
        <v>16543.660287450002</v>
      </c>
      <c r="CJ9" s="10">
        <v>16379.057402</v>
      </c>
      <c r="CK9" s="11">
        <v>16122.694185949998</v>
      </c>
      <c r="CL9" s="12">
        <v>15751.106436510001</v>
      </c>
      <c r="CM9" s="12">
        <v>16328.21398966</v>
      </c>
      <c r="CN9" s="12">
        <v>16536.324954290001</v>
      </c>
      <c r="CO9" s="12">
        <v>16595.766468409998</v>
      </c>
      <c r="CP9" s="12">
        <v>16815.073847150001</v>
      </c>
      <c r="CQ9" s="12">
        <v>17195.865744540002</v>
      </c>
      <c r="CR9" s="12">
        <v>17475.605556630002</v>
      </c>
      <c r="CS9" s="12">
        <v>18369.15251</v>
      </c>
      <c r="CT9" s="12">
        <v>18050.493377480005</v>
      </c>
      <c r="CU9" s="12">
        <v>17942.412441959998</v>
      </c>
      <c r="CV9" s="12">
        <v>17354.544342329998</v>
      </c>
      <c r="CW9" s="13">
        <v>26493.313679890001</v>
      </c>
      <c r="CX9" s="10">
        <v>17655.89162305</v>
      </c>
      <c r="CY9" s="8">
        <v>16939.16203421</v>
      </c>
      <c r="CZ9" s="10">
        <v>18003.759111899999</v>
      </c>
      <c r="DA9" s="10">
        <v>15495.675682069999</v>
      </c>
      <c r="DB9" s="10">
        <v>12907.80831696</v>
      </c>
      <c r="DC9" s="10">
        <v>14914.795134700002</v>
      </c>
      <c r="DD9" s="10">
        <v>16122.694185949998</v>
      </c>
      <c r="DE9" s="10">
        <v>16962.550801720001</v>
      </c>
      <c r="DF9" s="13">
        <v>17339.38485128</v>
      </c>
      <c r="DG9" s="9" t="s">
        <v>54</v>
      </c>
      <c r="DH9" s="81"/>
    </row>
    <row r="10" spans="1:112" s="1" customFormat="1" ht="29.25" customHeight="1" x14ac:dyDescent="0.2">
      <c r="A10" s="92"/>
      <c r="B10" s="14" t="s">
        <v>7</v>
      </c>
      <c r="C10" s="16">
        <v>181.35171299999999</v>
      </c>
      <c r="D10" s="87">
        <f>SUM(C10)</f>
        <v>181.35171299999999</v>
      </c>
      <c r="E10" s="16">
        <v>187.21768900000001</v>
      </c>
      <c r="F10" s="16">
        <v>203.130503</v>
      </c>
      <c r="G10" s="16">
        <v>274.15850799999998</v>
      </c>
      <c r="H10" s="16">
        <v>207.26566199999999</v>
      </c>
      <c r="I10" s="16">
        <v>179.43741900000001</v>
      </c>
      <c r="J10" s="16">
        <v>260.24603300000001</v>
      </c>
      <c r="K10" s="16">
        <v>166.33675099999999</v>
      </c>
      <c r="L10" s="16">
        <v>182.84583799999999</v>
      </c>
      <c r="M10" s="16">
        <v>139.42478</v>
      </c>
      <c r="N10" s="16">
        <v>110.23547600000001</v>
      </c>
      <c r="O10" s="16">
        <v>113.29617500000001</v>
      </c>
      <c r="P10" s="16">
        <v>141.71364700000001</v>
      </c>
      <c r="Q10" s="16">
        <v>132.89496700000001</v>
      </c>
      <c r="R10" s="16">
        <v>96.000788</v>
      </c>
      <c r="S10" s="16">
        <v>92.583869000000007</v>
      </c>
      <c r="T10" s="16">
        <v>78.161435999999995</v>
      </c>
      <c r="U10" s="16">
        <v>84.806989999999999</v>
      </c>
      <c r="V10" s="16">
        <v>92.555839000000006</v>
      </c>
      <c r="W10" s="16">
        <v>65.445029000000005</v>
      </c>
      <c r="X10" s="16">
        <v>174.852102</v>
      </c>
      <c r="Y10" s="16">
        <v>96.550708</v>
      </c>
      <c r="Z10" s="16">
        <v>79.793499999999995</v>
      </c>
      <c r="AA10" s="16">
        <v>99.338035000000005</v>
      </c>
      <c r="AB10" s="16">
        <v>106.24217299999999</v>
      </c>
      <c r="AC10" s="16">
        <v>99.401229000000001</v>
      </c>
      <c r="AD10" s="16">
        <v>79.786556000000004</v>
      </c>
      <c r="AE10" s="16">
        <v>103.225154</v>
      </c>
      <c r="AF10" s="16">
        <v>82.772007000000002</v>
      </c>
      <c r="AG10" s="16">
        <v>105.898081</v>
      </c>
      <c r="AH10" s="16">
        <v>122.55986799999999</v>
      </c>
      <c r="AI10" s="16">
        <v>102.032917</v>
      </c>
      <c r="AJ10" s="16">
        <v>115.772741</v>
      </c>
      <c r="AK10" s="16">
        <v>111.37676399999999</v>
      </c>
      <c r="AL10" s="16">
        <v>160.063661</v>
      </c>
      <c r="AM10" s="16">
        <v>184.32486</v>
      </c>
      <c r="AN10" s="16">
        <v>189.749776</v>
      </c>
      <c r="AO10" s="16">
        <v>92.271265999999997</v>
      </c>
      <c r="AP10" s="16">
        <v>118.132762</v>
      </c>
      <c r="AQ10" s="16">
        <v>125.212495</v>
      </c>
      <c r="AR10" s="16">
        <v>121.785135</v>
      </c>
      <c r="AS10" s="16">
        <v>294.567024</v>
      </c>
      <c r="AT10" s="16">
        <v>181.357269</v>
      </c>
      <c r="AU10" s="16">
        <v>228.20947799999999</v>
      </c>
      <c r="AV10" s="16">
        <v>178.724977</v>
      </c>
      <c r="AW10" s="16">
        <v>176.49816200000001</v>
      </c>
      <c r="AX10" s="16">
        <v>160.52736300000001</v>
      </c>
      <c r="AY10" s="16">
        <v>114.83541099999999</v>
      </c>
      <c r="AZ10" s="16">
        <v>111.585267</v>
      </c>
      <c r="BA10" s="16">
        <v>158.64440500000001</v>
      </c>
      <c r="BB10" s="16">
        <v>133.84218200000001</v>
      </c>
      <c r="BC10" s="16">
        <v>122.657506</v>
      </c>
      <c r="BD10" s="16">
        <v>157.38117199999999</v>
      </c>
      <c r="BE10" s="16">
        <v>137.653379</v>
      </c>
      <c r="BF10" s="16">
        <v>124.32765000000001</v>
      </c>
      <c r="BG10" s="16">
        <v>260.93291900000003</v>
      </c>
      <c r="BH10" s="16">
        <v>209.741759</v>
      </c>
      <c r="BI10" s="16">
        <v>132.84209899999999</v>
      </c>
      <c r="BJ10" s="16">
        <v>177.078598</v>
      </c>
      <c r="BK10" s="16">
        <v>136.40537</v>
      </c>
      <c r="BL10" s="16">
        <v>212.089508</v>
      </c>
      <c r="BM10" s="16">
        <v>181.20235600000001</v>
      </c>
      <c r="BN10" s="16">
        <v>77.529624999999996</v>
      </c>
      <c r="BO10" s="16">
        <v>79.031801999999999</v>
      </c>
      <c r="BP10" s="16">
        <v>100.674454</v>
      </c>
      <c r="BQ10" s="16">
        <v>93.279300000000006</v>
      </c>
      <c r="BR10" s="16">
        <v>101.49784200000001</v>
      </c>
      <c r="BS10" s="16">
        <v>99.976843000000002</v>
      </c>
      <c r="BT10" s="16">
        <v>31.267257000000001</v>
      </c>
      <c r="BU10" s="16">
        <v>0</v>
      </c>
      <c r="BV10" s="15">
        <v>57.044823999999998</v>
      </c>
      <c r="BW10" s="15">
        <v>122.290531</v>
      </c>
      <c r="BX10" s="15">
        <v>105.02985700000001</v>
      </c>
      <c r="BY10" s="15">
        <v>158.46643499999999</v>
      </c>
      <c r="BZ10" s="15">
        <v>89.913499000000002</v>
      </c>
      <c r="CA10" s="15">
        <v>259.26634200000001</v>
      </c>
      <c r="CB10" s="15">
        <v>151.99684199999999</v>
      </c>
      <c r="CC10" s="15">
        <v>107.98514400000001</v>
      </c>
      <c r="CD10" s="15">
        <v>149.74352200000001</v>
      </c>
      <c r="CE10" s="15">
        <v>97.180875</v>
      </c>
      <c r="CF10" s="15">
        <v>82.758290000000002</v>
      </c>
      <c r="CG10" s="15">
        <f>134078961/1000000</f>
        <v>134.07896099999999</v>
      </c>
      <c r="CH10" s="15">
        <v>165.949048</v>
      </c>
      <c r="CI10" s="15">
        <v>97.204165000000003</v>
      </c>
      <c r="CJ10" s="15">
        <v>90.894369999999995</v>
      </c>
      <c r="CK10" s="15">
        <v>592.07911999999999</v>
      </c>
      <c r="CL10" s="16">
        <v>100.97684</v>
      </c>
      <c r="CM10" s="16">
        <v>464.008847</v>
      </c>
      <c r="CN10" s="16">
        <v>84.036280000000005</v>
      </c>
      <c r="CO10" s="16">
        <v>191.61932200000001</v>
      </c>
      <c r="CP10" s="16">
        <v>105.518398</v>
      </c>
      <c r="CQ10" s="16">
        <v>74.870296999999994</v>
      </c>
      <c r="CR10" s="16">
        <v>207.481753</v>
      </c>
      <c r="CS10" s="16">
        <v>114.12441</v>
      </c>
      <c r="CT10" s="16">
        <v>131.66834299999999</v>
      </c>
      <c r="CU10" s="16">
        <v>138.91937799999999</v>
      </c>
      <c r="CV10" s="16">
        <v>114.022994</v>
      </c>
      <c r="CW10" s="15">
        <v>2165.308481</v>
      </c>
      <c r="CX10" s="10">
        <v>1199.2254359999999</v>
      </c>
      <c r="CY10" s="13">
        <v>1456.9636139999998</v>
      </c>
      <c r="CZ10" s="10">
        <v>1903.7066090000001</v>
      </c>
      <c r="DA10" s="10">
        <v>1963.5965470000001</v>
      </c>
      <c r="DB10" s="10">
        <v>1048.824691</v>
      </c>
      <c r="DC10" s="10">
        <v>1585.4374929999999</v>
      </c>
      <c r="DD10" s="10">
        <v>2319.3259819999998</v>
      </c>
      <c r="DE10" s="10">
        <v>2926.215205</v>
      </c>
      <c r="DF10" s="13">
        <v>2329.4661329999999</v>
      </c>
      <c r="DG10" s="14" t="s">
        <v>53</v>
      </c>
      <c r="DH10" s="81"/>
    </row>
    <row r="11" spans="1:112" s="1" customFormat="1" ht="29.25" customHeight="1" x14ac:dyDescent="0.2">
      <c r="A11" s="92"/>
      <c r="B11" s="14" t="s">
        <v>8</v>
      </c>
      <c r="C11" s="16">
        <f>+C10/C14</f>
        <v>9.0675856499999998</v>
      </c>
      <c r="D11" s="78">
        <f>+D10/D14</f>
        <v>9.0675856499999998</v>
      </c>
      <c r="E11" s="18">
        <f t="shared" ref="E11:G11" si="0">+E10/E14</f>
        <v>8.5098949545454552</v>
      </c>
      <c r="F11" s="18">
        <f t="shared" ref="F11" si="1">+F10/F14</f>
        <v>9.672881095238095</v>
      </c>
      <c r="G11" s="18">
        <f t="shared" si="0"/>
        <v>12.461750363636362</v>
      </c>
      <c r="H11" s="18">
        <f t="shared" ref="H11:L11" si="2">+H10/H14</f>
        <v>9.8697934285714286</v>
      </c>
      <c r="I11" s="18">
        <f t="shared" si="2"/>
        <v>8.5446390000000001</v>
      </c>
      <c r="J11" s="18">
        <f t="shared" si="2"/>
        <v>11.315044913043479</v>
      </c>
      <c r="K11" s="18">
        <f t="shared" si="2"/>
        <v>9.7845147647058823</v>
      </c>
      <c r="L11" s="18">
        <f t="shared" si="2"/>
        <v>9.6234651578947368</v>
      </c>
      <c r="M11" s="18">
        <f t="shared" ref="M11" si="3">+M10/M14</f>
        <v>6.9712389999999997</v>
      </c>
      <c r="N11" s="18">
        <f t="shared" ref="N11:O11" si="4">+N10/N14</f>
        <v>5.5117738000000003</v>
      </c>
      <c r="O11" s="18">
        <f t="shared" si="4"/>
        <v>5.6648087500000006</v>
      </c>
      <c r="P11" s="18">
        <f t="shared" ref="P11:S11" si="5">+P10/P14</f>
        <v>6.7482689047619049</v>
      </c>
      <c r="Q11" s="18">
        <f t="shared" si="5"/>
        <v>6.0406803181818187</v>
      </c>
      <c r="R11" s="18">
        <f t="shared" si="5"/>
        <v>4.8000394000000002</v>
      </c>
      <c r="S11" s="18">
        <f t="shared" si="5"/>
        <v>4.0253856086956521</v>
      </c>
      <c r="T11" s="18">
        <f t="shared" ref="T11:U11" si="6">+T10/T14</f>
        <v>3.9080717999999997</v>
      </c>
      <c r="U11" s="18">
        <f t="shared" si="6"/>
        <v>4.0384280952380953</v>
      </c>
      <c r="V11" s="18">
        <f t="shared" ref="V11" si="7">+V10/V14</f>
        <v>4.2070835909090913</v>
      </c>
      <c r="W11" s="18">
        <f t="shared" ref="W11:X11" si="8">+W10/W14</f>
        <v>4.3630019333333339</v>
      </c>
      <c r="X11" s="18">
        <f t="shared" si="8"/>
        <v>8.3262905714285722</v>
      </c>
      <c r="Y11" s="18">
        <f t="shared" ref="Y11:Z11" si="9">+Y10/Y14</f>
        <v>5.0816162105263158</v>
      </c>
      <c r="Z11" s="18">
        <f t="shared" si="9"/>
        <v>3.799690476190476</v>
      </c>
      <c r="AA11" s="18">
        <f t="shared" ref="AA11:AB11" si="10">+AA10/AA14</f>
        <v>4.730382619047619</v>
      </c>
      <c r="AB11" s="18">
        <f t="shared" si="10"/>
        <v>4.8291896818181819</v>
      </c>
      <c r="AC11" s="18">
        <f t="shared" ref="AC11:AD11" si="11">+AC10/AC14</f>
        <v>4.9700614500000002</v>
      </c>
      <c r="AD11" s="18">
        <f t="shared" si="11"/>
        <v>3.6266616363636364</v>
      </c>
      <c r="AE11" s="18">
        <f t="shared" ref="AE11:AF11" si="12">+AE10/AE14</f>
        <v>4.4880501739130434</v>
      </c>
      <c r="AF11" s="18">
        <f t="shared" si="12"/>
        <v>4.356421421052632</v>
      </c>
      <c r="AG11" s="18">
        <f t="shared" ref="AG11:AL11" si="13">+AG10/AG14</f>
        <v>4.6042643913043477</v>
      </c>
      <c r="AH11" s="18">
        <f t="shared" si="13"/>
        <v>5.8361841904761906</v>
      </c>
      <c r="AI11" s="18">
        <f t="shared" si="13"/>
        <v>6.0019362941176473</v>
      </c>
      <c r="AJ11" s="18">
        <f t="shared" si="13"/>
        <v>5.2623973181818178</v>
      </c>
      <c r="AK11" s="18">
        <f t="shared" si="13"/>
        <v>6.1875979999999995</v>
      </c>
      <c r="AL11" s="18">
        <f t="shared" si="13"/>
        <v>7.2756209545454542</v>
      </c>
      <c r="AM11" s="18">
        <f t="shared" ref="AM11:AR11" si="14">+AM10/AM14</f>
        <v>9.2162430000000004</v>
      </c>
      <c r="AN11" s="18">
        <f t="shared" si="14"/>
        <v>8.6249898181818185</v>
      </c>
      <c r="AO11" s="18">
        <f t="shared" si="14"/>
        <v>4.6135633</v>
      </c>
      <c r="AP11" s="18">
        <f t="shared" si="14"/>
        <v>5.3696710000000003</v>
      </c>
      <c r="AQ11" s="18">
        <f t="shared" si="14"/>
        <v>5.6914770454545458</v>
      </c>
      <c r="AR11" s="18">
        <f t="shared" si="14"/>
        <v>5.7992921428571425</v>
      </c>
      <c r="AS11" s="18">
        <f t="shared" ref="AS11:AX11" si="15">+AS10/AS14</f>
        <v>12.807261913043478</v>
      </c>
      <c r="AT11" s="18">
        <f t="shared" si="15"/>
        <v>10.075403833333333</v>
      </c>
      <c r="AU11" s="18">
        <f t="shared" si="15"/>
        <v>10.37315809090909</v>
      </c>
      <c r="AV11" s="18">
        <f t="shared" si="15"/>
        <v>10.51323394117647</v>
      </c>
      <c r="AW11" s="18">
        <f t="shared" si="15"/>
        <v>8.8249081</v>
      </c>
      <c r="AX11" s="18">
        <f t="shared" si="15"/>
        <v>7.2966983181818188</v>
      </c>
      <c r="AY11" s="18">
        <f t="shared" ref="AY11:AZ11" si="16">+AY10/AY14</f>
        <v>5.74177055</v>
      </c>
      <c r="AZ11" s="18">
        <f t="shared" si="16"/>
        <v>5.3135841428571426</v>
      </c>
      <c r="BA11" s="18">
        <f t="shared" ref="BA11:BC11" si="17">+BA10/BA14</f>
        <v>7.2111093181818182</v>
      </c>
      <c r="BB11" s="18">
        <f t="shared" si="17"/>
        <v>6.3734372380952387</v>
      </c>
      <c r="BC11" s="18">
        <f t="shared" si="17"/>
        <v>6.1328753000000003</v>
      </c>
      <c r="BD11" s="18">
        <f t="shared" ref="BD11:BH11" si="18">+BD10/BD14</f>
        <v>7.1536896363636364</v>
      </c>
      <c r="BE11" s="18">
        <f t="shared" si="18"/>
        <v>6.2569717727272725</v>
      </c>
      <c r="BF11" s="18">
        <f t="shared" si="18"/>
        <v>7.3133911764705886</v>
      </c>
      <c r="BG11" s="18">
        <f t="shared" si="18"/>
        <v>11.860587227272729</v>
      </c>
      <c r="BH11" s="18">
        <f t="shared" si="18"/>
        <v>11.652319944444445</v>
      </c>
      <c r="BI11" s="18">
        <f>BI10/BI14</f>
        <v>6.6421049499999993</v>
      </c>
      <c r="BJ11" s="18">
        <f>BJ10/BJ14</f>
        <v>7.6990694782608697</v>
      </c>
      <c r="BK11" s="18">
        <f>BK10/BK14</f>
        <v>7.1792300000000004</v>
      </c>
      <c r="BL11" s="18">
        <f>+BL10/BL14</f>
        <v>10.099500380952382</v>
      </c>
      <c r="BM11" s="18">
        <f>+BM10/BM14</f>
        <v>7.8783633043478263</v>
      </c>
      <c r="BN11" s="18">
        <f>+BN10/BN14</f>
        <v>4.080506578947368</v>
      </c>
      <c r="BO11" s="18">
        <f t="shared" ref="BO11:BT11" si="19">+BO10/BO14</f>
        <v>3.9515900999999998</v>
      </c>
      <c r="BP11" s="18">
        <f t="shared" si="19"/>
        <v>4.5761115454545456</v>
      </c>
      <c r="BQ11" s="18">
        <f t="shared" si="19"/>
        <v>4.9094368421052632</v>
      </c>
      <c r="BR11" s="18">
        <f t="shared" si="19"/>
        <v>4.8332305714285715</v>
      </c>
      <c r="BS11" s="18">
        <f t="shared" si="19"/>
        <v>4.5444019545454548</v>
      </c>
      <c r="BT11" s="18">
        <f t="shared" si="19"/>
        <v>2.2333755000000002</v>
      </c>
      <c r="BU11" s="18">
        <v>0</v>
      </c>
      <c r="BV11" s="17">
        <f>+BV10/BV14</f>
        <v>4.7537353333333332</v>
      </c>
      <c r="BW11" s="17">
        <f>+BW10/BW14</f>
        <v>6.1145265499999999</v>
      </c>
      <c r="BX11" s="17">
        <f>+BX10/BX14</f>
        <v>5.0014217619047621</v>
      </c>
      <c r="BY11" s="17">
        <f>BY10/BY14</f>
        <v>7.2030197727272727</v>
      </c>
      <c r="BZ11" s="17">
        <f>BZ10/BZ14</f>
        <v>4.4956749499999997</v>
      </c>
      <c r="CA11" s="17">
        <f>CA10/CA14</f>
        <v>11.272449652173913</v>
      </c>
      <c r="CB11" s="17">
        <f t="shared" ref="CB11:CG11" si="20">CB10/CB14</f>
        <v>6.9089473636363632</v>
      </c>
      <c r="CC11" s="17">
        <f t="shared" si="20"/>
        <v>6.3520672941176475</v>
      </c>
      <c r="CD11" s="17">
        <f t="shared" si="20"/>
        <v>6.5105879130434792</v>
      </c>
      <c r="CE11" s="17">
        <f t="shared" si="20"/>
        <v>5.7165220588235295</v>
      </c>
      <c r="CF11" s="17">
        <f t="shared" si="20"/>
        <v>3.9408709523809526</v>
      </c>
      <c r="CG11" s="17">
        <f t="shared" si="20"/>
        <v>6.0944982272727266</v>
      </c>
      <c r="CH11" s="17">
        <f>+CH10/CH14</f>
        <v>7.9023356190476193</v>
      </c>
      <c r="CI11" s="17">
        <f>+CI10/CI14</f>
        <v>4.8602082500000003</v>
      </c>
      <c r="CJ11" s="17">
        <f>+CJ10/CJ14</f>
        <v>4.3283033333333334</v>
      </c>
      <c r="CK11" s="17">
        <f>+CK10/CK14</f>
        <v>28.194243809523808</v>
      </c>
      <c r="CL11" s="18">
        <f>CL10/CL14</f>
        <v>5.0488419999999996</v>
      </c>
      <c r="CM11" s="18">
        <f>+CM10/CM14</f>
        <v>20.174297695652175</v>
      </c>
      <c r="CN11" s="18">
        <f>+CN10/CN14</f>
        <v>4.2018140000000006</v>
      </c>
      <c r="CO11" s="18">
        <f t="shared" ref="CO11:CV11" si="21">+CO10/CO14</f>
        <v>10.64551788888889</v>
      </c>
      <c r="CP11" s="18">
        <f t="shared" si="21"/>
        <v>4.5877564347826087</v>
      </c>
      <c r="CQ11" s="18">
        <f t="shared" si="21"/>
        <v>4.1594609444444437</v>
      </c>
      <c r="CR11" s="18">
        <f t="shared" si="21"/>
        <v>9.4309887727272734</v>
      </c>
      <c r="CS11" s="18">
        <f t="shared" si="21"/>
        <v>5.1874731818181816</v>
      </c>
      <c r="CT11" s="18">
        <f t="shared" si="21"/>
        <v>6.2699210952380948</v>
      </c>
      <c r="CU11" s="18">
        <f t="shared" si="21"/>
        <v>6.9459688999999996</v>
      </c>
      <c r="CV11" s="18">
        <f t="shared" si="21"/>
        <v>5.1828633636363639</v>
      </c>
      <c r="CW11" s="17">
        <v>8.7664310971659916</v>
      </c>
      <c r="CX11" s="18">
        <v>4.8551637085020243</v>
      </c>
      <c r="CY11" s="17">
        <v>5.8512594939759026</v>
      </c>
      <c r="CZ11" s="18">
        <v>7.6762363266129032</v>
      </c>
      <c r="DA11" s="18">
        <v>7.9497835910931176</v>
      </c>
      <c r="DB11" s="18">
        <v>4.9240595821596242</v>
      </c>
      <c r="DC11" s="18">
        <v>6.3672188473895579</v>
      </c>
      <c r="DD11" s="18">
        <v>9.2773039279999985</v>
      </c>
      <c r="DE11" s="18">
        <v>11.84702512145749</v>
      </c>
      <c r="DF11" s="13">
        <v>9.5080250326530606</v>
      </c>
      <c r="DG11" s="14" t="s">
        <v>52</v>
      </c>
      <c r="DH11" s="81"/>
    </row>
    <row r="12" spans="1:112" s="1" customFormat="1" ht="29.25" customHeight="1" x14ac:dyDescent="0.2">
      <c r="A12" s="92"/>
      <c r="B12" s="14" t="s">
        <v>9</v>
      </c>
      <c r="C12" s="16">
        <v>87.253236000000001</v>
      </c>
      <c r="D12" s="87">
        <f t="shared" ref="D12:D13" si="22">SUM(C12)</f>
        <v>87.253236000000001</v>
      </c>
      <c r="E12" s="16">
        <v>100.42148299999999</v>
      </c>
      <c r="F12" s="16">
        <v>99.379429000000002</v>
      </c>
      <c r="G12" s="16">
        <v>127.911402</v>
      </c>
      <c r="H12" s="16">
        <v>94.536151000000004</v>
      </c>
      <c r="I12" s="16">
        <v>102.78398799999999</v>
      </c>
      <c r="J12" s="16">
        <v>120.95959499999999</v>
      </c>
      <c r="K12" s="16">
        <v>66.726005000000001</v>
      </c>
      <c r="L12" s="16">
        <v>93.900197000000006</v>
      </c>
      <c r="M12" s="16">
        <v>69.723239000000007</v>
      </c>
      <c r="N12" s="16">
        <v>58.473948999999998</v>
      </c>
      <c r="O12" s="16">
        <v>63.023423999999999</v>
      </c>
      <c r="P12" s="16">
        <v>74.412526</v>
      </c>
      <c r="Q12" s="16">
        <v>114.15211600000001</v>
      </c>
      <c r="R12" s="16">
        <v>80.904319000000001</v>
      </c>
      <c r="S12" s="16">
        <v>70.38306</v>
      </c>
      <c r="T12" s="16">
        <v>69.065769000000003</v>
      </c>
      <c r="U12" s="16">
        <v>68.266470999999996</v>
      </c>
      <c r="V12" s="16">
        <v>82.169904000000002</v>
      </c>
      <c r="W12" s="16">
        <v>51.771265999999997</v>
      </c>
      <c r="X12" s="16">
        <v>83.331449000000006</v>
      </c>
      <c r="Y12" s="16">
        <v>62.514228000000003</v>
      </c>
      <c r="Z12" s="16">
        <v>60.239834999999999</v>
      </c>
      <c r="AA12" s="16">
        <v>77.318055999999999</v>
      </c>
      <c r="AB12" s="16">
        <v>93.132991000000004</v>
      </c>
      <c r="AC12" s="16">
        <v>92.967977000000005</v>
      </c>
      <c r="AD12" s="16">
        <v>83.735591999999997</v>
      </c>
      <c r="AE12" s="16">
        <v>104.47988100000001</v>
      </c>
      <c r="AF12" s="16">
        <v>93.361461000000006</v>
      </c>
      <c r="AG12" s="16">
        <v>75.422397000000004</v>
      </c>
      <c r="AH12" s="16">
        <v>76.689836999999997</v>
      </c>
      <c r="AI12" s="16">
        <v>85.158064999999993</v>
      </c>
      <c r="AJ12" s="16">
        <v>103.643963</v>
      </c>
      <c r="AK12" s="16">
        <v>64.139016999999996</v>
      </c>
      <c r="AL12" s="16">
        <v>115.625823</v>
      </c>
      <c r="AM12" s="16">
        <v>112.99995199999999</v>
      </c>
      <c r="AN12" s="16">
        <v>111.94426199999999</v>
      </c>
      <c r="AO12" s="16">
        <v>79.874652999999995</v>
      </c>
      <c r="AP12" s="16">
        <v>100.366996</v>
      </c>
      <c r="AQ12" s="16">
        <v>87.040049999999994</v>
      </c>
      <c r="AR12" s="16">
        <v>76.242191000000005</v>
      </c>
      <c r="AS12" s="16">
        <v>134.212717</v>
      </c>
      <c r="AT12" s="16">
        <v>95.141272999999998</v>
      </c>
      <c r="AU12" s="16">
        <v>143.56381099999999</v>
      </c>
      <c r="AV12" s="16">
        <v>87.014887000000002</v>
      </c>
      <c r="AW12" s="16">
        <v>79.990134999999995</v>
      </c>
      <c r="AX12" s="16">
        <v>96.368504999999999</v>
      </c>
      <c r="AY12" s="16">
        <v>89.280901999999998</v>
      </c>
      <c r="AZ12" s="16">
        <v>86.555993000000001</v>
      </c>
      <c r="BA12" s="16">
        <v>118.33856400000001</v>
      </c>
      <c r="BB12" s="16">
        <v>113.192561</v>
      </c>
      <c r="BC12" s="16">
        <v>95.478277000000006</v>
      </c>
      <c r="BD12" s="16">
        <v>118.878674</v>
      </c>
      <c r="BE12" s="16">
        <v>102.46293799999999</v>
      </c>
      <c r="BF12" s="16">
        <v>83.561104999999998</v>
      </c>
      <c r="BG12" s="16">
        <v>156.00866400000001</v>
      </c>
      <c r="BH12" s="16">
        <v>137.93711300000001</v>
      </c>
      <c r="BI12" s="16">
        <v>125.634907</v>
      </c>
      <c r="BJ12" s="16">
        <v>158.63573199999999</v>
      </c>
      <c r="BK12" s="16">
        <v>128.427548</v>
      </c>
      <c r="BL12" s="16">
        <v>199.651229</v>
      </c>
      <c r="BM12" s="16">
        <v>168.35333499999999</v>
      </c>
      <c r="BN12" s="16">
        <v>98.329800000000006</v>
      </c>
      <c r="BO12" s="16">
        <v>98.637437000000006</v>
      </c>
      <c r="BP12" s="16">
        <v>148.26957999999999</v>
      </c>
      <c r="BQ12" s="16">
        <v>109.990582</v>
      </c>
      <c r="BR12" s="16">
        <v>115.839333</v>
      </c>
      <c r="BS12" s="16">
        <v>114.264877</v>
      </c>
      <c r="BT12" s="16">
        <v>27.856725000000001</v>
      </c>
      <c r="BU12" s="16">
        <v>0</v>
      </c>
      <c r="BV12" s="15">
        <v>52.286763999999998</v>
      </c>
      <c r="BW12" s="15">
        <v>115.820121</v>
      </c>
      <c r="BX12" s="15">
        <v>93.098603999999995</v>
      </c>
      <c r="BY12" s="15">
        <v>136.27355700000001</v>
      </c>
      <c r="BZ12" s="15">
        <v>88.805276000000006</v>
      </c>
      <c r="CA12" s="15">
        <v>118.572292</v>
      </c>
      <c r="CB12" s="15">
        <v>125.663663</v>
      </c>
      <c r="CC12" s="15">
        <v>89.077262000000005</v>
      </c>
      <c r="CD12" s="15">
        <v>154.532062</v>
      </c>
      <c r="CE12" s="15">
        <v>92.824203999999995</v>
      </c>
      <c r="CF12" s="15">
        <v>79.877412000000007</v>
      </c>
      <c r="CG12" s="15">
        <f>112130693/1000000</f>
        <v>112.13069299999999</v>
      </c>
      <c r="CH12" s="15">
        <v>103.191757</v>
      </c>
      <c r="CI12" s="15">
        <v>80.482006999999996</v>
      </c>
      <c r="CJ12" s="15">
        <v>65.748603000000003</v>
      </c>
      <c r="CK12" s="15">
        <v>187.261371</v>
      </c>
      <c r="CL12" s="16">
        <v>87.919267000000005</v>
      </c>
      <c r="CM12" s="16">
        <v>139.13453200000001</v>
      </c>
      <c r="CN12" s="16">
        <v>80.729907999999995</v>
      </c>
      <c r="CO12" s="16">
        <v>74.238788</v>
      </c>
      <c r="CP12" s="16">
        <v>72.608909999999995</v>
      </c>
      <c r="CQ12" s="16">
        <v>60.358218000000001</v>
      </c>
      <c r="CR12" s="16">
        <v>120.161523</v>
      </c>
      <c r="CS12" s="16">
        <v>102.007419</v>
      </c>
      <c r="CT12" s="16">
        <v>107.612703</v>
      </c>
      <c r="CU12" s="16">
        <v>117.608819</v>
      </c>
      <c r="CV12" s="16">
        <v>96.240442000000002</v>
      </c>
      <c r="CW12" s="15">
        <v>1072.2513880000001</v>
      </c>
      <c r="CX12" s="10">
        <v>913.24946399999999</v>
      </c>
      <c r="CY12" s="13">
        <v>1120.1682269999999</v>
      </c>
      <c r="CZ12" s="10">
        <v>1155.6521130000001</v>
      </c>
      <c r="DA12" s="10">
        <v>1538.207312</v>
      </c>
      <c r="DB12" s="10">
        <v>1142.7471579999999</v>
      </c>
      <c r="DC12" s="10">
        <v>1247.1787880000002</v>
      </c>
      <c r="DD12" s="10">
        <v>1245.8819000000001</v>
      </c>
      <c r="DE12" s="10">
        <v>1716.738662</v>
      </c>
      <c r="DF12" s="13">
        <v>1836.7119829999999</v>
      </c>
      <c r="DG12" s="14" t="s">
        <v>5</v>
      </c>
      <c r="DH12" s="81"/>
    </row>
    <row r="13" spans="1:112" s="1" customFormat="1" ht="29.25" customHeight="1" x14ac:dyDescent="0.2">
      <c r="A13" s="92"/>
      <c r="B13" s="14" t="s">
        <v>10</v>
      </c>
      <c r="C13" s="16">
        <v>66.625</v>
      </c>
      <c r="D13" s="87">
        <f t="shared" si="22"/>
        <v>66.625</v>
      </c>
      <c r="E13" s="16">
        <v>71.319000000000003</v>
      </c>
      <c r="F13" s="16">
        <v>72.938000000000002</v>
      </c>
      <c r="G13" s="16">
        <v>91.290999999999997</v>
      </c>
      <c r="H13" s="16">
        <v>80.436999999999998</v>
      </c>
      <c r="I13" s="16">
        <v>73.094999999999999</v>
      </c>
      <c r="J13" s="16">
        <v>82.875</v>
      </c>
      <c r="K13" s="16">
        <v>46.670999999999999</v>
      </c>
      <c r="L13" s="16">
        <v>59.881999999999998</v>
      </c>
      <c r="M13" s="16">
        <v>43.566000000000003</v>
      </c>
      <c r="N13" s="16">
        <v>35.798000000000002</v>
      </c>
      <c r="O13" s="16">
        <v>41.813000000000002</v>
      </c>
      <c r="P13" s="16">
        <v>47.54</v>
      </c>
      <c r="Q13" s="24">
        <v>41.231999999999999</v>
      </c>
      <c r="R13" s="24">
        <v>44.783999999999999</v>
      </c>
      <c r="S13" s="24">
        <v>45.642000000000003</v>
      </c>
      <c r="T13" s="24">
        <v>38.963000000000001</v>
      </c>
      <c r="U13" s="24">
        <v>42.537999999999997</v>
      </c>
      <c r="V13" s="24">
        <v>52.845999999999997</v>
      </c>
      <c r="W13" s="24">
        <v>34.698999999999998</v>
      </c>
      <c r="X13" s="24">
        <v>49.137</v>
      </c>
      <c r="Y13" s="24">
        <v>43.69</v>
      </c>
      <c r="Z13" s="24">
        <v>42.036999999999999</v>
      </c>
      <c r="AA13" s="24">
        <v>48.223999999999997</v>
      </c>
      <c r="AB13" s="24">
        <v>59.472000000000001</v>
      </c>
      <c r="AC13" s="24">
        <v>51.905000000000001</v>
      </c>
      <c r="AD13" s="24">
        <v>48.033999999999999</v>
      </c>
      <c r="AE13" s="24">
        <v>53.83</v>
      </c>
      <c r="AF13" s="24">
        <v>53.182000000000002</v>
      </c>
      <c r="AG13" s="24">
        <v>48.543999999999997</v>
      </c>
      <c r="AH13" s="24">
        <v>54.582000000000001</v>
      </c>
      <c r="AI13" s="24">
        <v>51.606000000000002</v>
      </c>
      <c r="AJ13" s="24">
        <v>66.808999999999997</v>
      </c>
      <c r="AK13" s="24">
        <v>43.493000000000002</v>
      </c>
      <c r="AL13" s="24">
        <v>60.591999999999999</v>
      </c>
      <c r="AM13" s="24">
        <v>75.744</v>
      </c>
      <c r="AN13" s="24">
        <v>77.671000000000006</v>
      </c>
      <c r="AO13" s="24">
        <v>45.734999999999999</v>
      </c>
      <c r="AP13" s="24">
        <v>52.654000000000003</v>
      </c>
      <c r="AQ13" s="24">
        <v>57.875</v>
      </c>
      <c r="AR13" s="24">
        <v>51.710999999999999</v>
      </c>
      <c r="AS13" s="24">
        <v>76.350999999999999</v>
      </c>
      <c r="AT13" s="24">
        <v>77.957999999999998</v>
      </c>
      <c r="AU13" s="24">
        <v>74.704999999999998</v>
      </c>
      <c r="AV13" s="24">
        <v>65.185000000000002</v>
      </c>
      <c r="AW13" s="24">
        <v>64.203000000000003</v>
      </c>
      <c r="AX13" s="24">
        <v>59.966000000000001</v>
      </c>
      <c r="AY13" s="16">
        <v>51.587000000000003</v>
      </c>
      <c r="AZ13" s="16">
        <v>59.988</v>
      </c>
      <c r="BA13" s="16">
        <v>64.688000000000002</v>
      </c>
      <c r="BB13" s="16">
        <v>76.308999999999997</v>
      </c>
      <c r="BC13" s="16">
        <v>65.727999999999994</v>
      </c>
      <c r="BD13" s="16">
        <v>67.588999999999999</v>
      </c>
      <c r="BE13" s="16">
        <v>62.244</v>
      </c>
      <c r="BF13" s="16">
        <v>54.417000000000002</v>
      </c>
      <c r="BG13" s="16">
        <v>102.74299999999999</v>
      </c>
      <c r="BH13" s="16">
        <v>80.099999999999994</v>
      </c>
      <c r="BI13" s="16">
        <v>59.378999999999998</v>
      </c>
      <c r="BJ13" s="16">
        <v>61.476999999999997</v>
      </c>
      <c r="BK13" s="16">
        <v>58.524000000000001</v>
      </c>
      <c r="BL13" s="16">
        <v>65.135999999999996</v>
      </c>
      <c r="BM13" s="16">
        <v>51.962000000000003</v>
      </c>
      <c r="BN13" s="16">
        <v>34.31</v>
      </c>
      <c r="BO13" s="16">
        <v>35.15</v>
      </c>
      <c r="BP13" s="16">
        <v>52.462000000000003</v>
      </c>
      <c r="BQ13" s="16">
        <v>40.731999999999999</v>
      </c>
      <c r="BR13" s="16">
        <v>43.771000000000001</v>
      </c>
      <c r="BS13" s="16">
        <v>38.213999999999999</v>
      </c>
      <c r="BT13" s="16">
        <v>10.356</v>
      </c>
      <c r="BU13" s="16">
        <v>0</v>
      </c>
      <c r="BV13" s="15">
        <v>24.69</v>
      </c>
      <c r="BW13" s="15">
        <v>45.223999999999997</v>
      </c>
      <c r="BX13" s="15">
        <v>44.154000000000003</v>
      </c>
      <c r="BY13" s="15">
        <v>37.204000000000001</v>
      </c>
      <c r="BZ13" s="15">
        <v>34.959000000000003</v>
      </c>
      <c r="CA13" s="15">
        <v>43.509</v>
      </c>
      <c r="CB13" s="15">
        <v>47.404000000000003</v>
      </c>
      <c r="CC13" s="15">
        <v>35.462000000000003</v>
      </c>
      <c r="CD13" s="15">
        <v>61.037999999999997</v>
      </c>
      <c r="CE13" s="15">
        <v>43.892000000000003</v>
      </c>
      <c r="CF13" s="15">
        <v>35.729999999999997</v>
      </c>
      <c r="CG13" s="15">
        <f>43828/1000</f>
        <v>43.828000000000003</v>
      </c>
      <c r="CH13" s="15">
        <v>44.637999999999998</v>
      </c>
      <c r="CI13" s="15">
        <v>39.43</v>
      </c>
      <c r="CJ13" s="15">
        <v>35.917000000000002</v>
      </c>
      <c r="CK13" s="15">
        <v>35.616</v>
      </c>
      <c r="CL13" s="16">
        <v>46.344999999999999</v>
      </c>
      <c r="CM13" s="16">
        <v>57.972000000000001</v>
      </c>
      <c r="CN13" s="16">
        <v>36.890999999999998</v>
      </c>
      <c r="CO13" s="16">
        <v>29.472999999999999</v>
      </c>
      <c r="CP13" s="16">
        <v>31.402999999999999</v>
      </c>
      <c r="CQ13" s="16">
        <v>26.582999999999998</v>
      </c>
      <c r="CR13" s="16">
        <v>46.877000000000002</v>
      </c>
      <c r="CS13" s="16">
        <v>51.854999999999997</v>
      </c>
      <c r="CT13" s="16">
        <v>52.052999999999997</v>
      </c>
      <c r="CU13" s="16">
        <v>49.465000000000003</v>
      </c>
      <c r="CV13" s="16">
        <v>47.220999999999997</v>
      </c>
      <c r="CW13" s="15">
        <v>747.22500000000002</v>
      </c>
      <c r="CX13" s="10">
        <v>543.26400000000001</v>
      </c>
      <c r="CY13" s="13">
        <v>685.99200000000008</v>
      </c>
      <c r="CZ13" s="10">
        <v>737.91799999999989</v>
      </c>
      <c r="DA13" s="10">
        <v>818.33399999999995</v>
      </c>
      <c r="DB13" s="10">
        <v>421.02499999999998</v>
      </c>
      <c r="DC13" s="10">
        <v>503.01100000000008</v>
      </c>
      <c r="DD13" s="10">
        <v>511.75400000000002</v>
      </c>
      <c r="DE13" s="10">
        <v>717.46500000000003</v>
      </c>
      <c r="DF13" s="13">
        <v>786.15599999999995</v>
      </c>
      <c r="DG13" s="14" t="s">
        <v>6</v>
      </c>
      <c r="DH13" s="81"/>
    </row>
    <row r="14" spans="1:112" s="1" customFormat="1" ht="29.25" customHeight="1" x14ac:dyDescent="0.2">
      <c r="A14" s="92"/>
      <c r="B14" s="14" t="s">
        <v>2</v>
      </c>
      <c r="C14" s="50">
        <v>20</v>
      </c>
      <c r="D14" s="106">
        <f>SUM(C14)</f>
        <v>20</v>
      </c>
      <c r="E14" s="50">
        <v>22</v>
      </c>
      <c r="F14" s="50">
        <v>21</v>
      </c>
      <c r="G14" s="50">
        <v>22</v>
      </c>
      <c r="H14" s="50">
        <v>21</v>
      </c>
      <c r="I14" s="50">
        <v>21</v>
      </c>
      <c r="J14" s="50">
        <v>23</v>
      </c>
      <c r="K14" s="50">
        <v>17</v>
      </c>
      <c r="L14" s="50">
        <v>19</v>
      </c>
      <c r="M14" s="50">
        <v>20</v>
      </c>
      <c r="N14" s="50">
        <v>20</v>
      </c>
      <c r="O14" s="50">
        <v>20</v>
      </c>
      <c r="P14" s="50">
        <v>21</v>
      </c>
      <c r="Q14" s="50">
        <v>22</v>
      </c>
      <c r="R14" s="50">
        <v>20</v>
      </c>
      <c r="S14" s="50">
        <v>23</v>
      </c>
      <c r="T14" s="50">
        <v>20</v>
      </c>
      <c r="U14" s="50">
        <v>21</v>
      </c>
      <c r="V14" s="50">
        <v>22</v>
      </c>
      <c r="W14" s="50">
        <v>15</v>
      </c>
      <c r="X14" s="50">
        <v>21</v>
      </c>
      <c r="Y14" s="50">
        <v>19</v>
      </c>
      <c r="Z14" s="50">
        <v>21</v>
      </c>
      <c r="AA14" s="50">
        <v>21</v>
      </c>
      <c r="AB14" s="50">
        <v>22</v>
      </c>
      <c r="AC14" s="50">
        <v>20</v>
      </c>
      <c r="AD14" s="50">
        <v>22</v>
      </c>
      <c r="AE14" s="50">
        <v>23</v>
      </c>
      <c r="AF14" s="50">
        <v>19</v>
      </c>
      <c r="AG14" s="50">
        <v>23</v>
      </c>
      <c r="AH14" s="50">
        <v>21</v>
      </c>
      <c r="AI14" s="50">
        <v>17</v>
      </c>
      <c r="AJ14" s="50">
        <v>22</v>
      </c>
      <c r="AK14" s="50">
        <v>18</v>
      </c>
      <c r="AL14" s="50">
        <v>22</v>
      </c>
      <c r="AM14" s="50">
        <v>20</v>
      </c>
      <c r="AN14" s="50">
        <v>22</v>
      </c>
      <c r="AO14" s="50">
        <v>20</v>
      </c>
      <c r="AP14" s="50">
        <v>22</v>
      </c>
      <c r="AQ14" s="50">
        <v>22</v>
      </c>
      <c r="AR14" s="50">
        <v>21</v>
      </c>
      <c r="AS14" s="50">
        <v>23</v>
      </c>
      <c r="AT14" s="50">
        <v>18</v>
      </c>
      <c r="AU14" s="50">
        <v>22</v>
      </c>
      <c r="AV14" s="50">
        <v>17</v>
      </c>
      <c r="AW14" s="50">
        <v>20</v>
      </c>
      <c r="AX14" s="50">
        <v>22</v>
      </c>
      <c r="AY14" s="50">
        <v>20</v>
      </c>
      <c r="AZ14" s="50">
        <v>21</v>
      </c>
      <c r="BA14" s="50">
        <v>22</v>
      </c>
      <c r="BB14" s="50">
        <v>21</v>
      </c>
      <c r="BC14" s="50">
        <v>20</v>
      </c>
      <c r="BD14" s="50">
        <v>22</v>
      </c>
      <c r="BE14" s="50">
        <v>22</v>
      </c>
      <c r="BF14" s="50">
        <v>17</v>
      </c>
      <c r="BG14" s="50">
        <v>22</v>
      </c>
      <c r="BH14" s="50">
        <v>18</v>
      </c>
      <c r="BI14" s="50">
        <v>20</v>
      </c>
      <c r="BJ14" s="50">
        <v>23</v>
      </c>
      <c r="BK14" s="50">
        <v>19</v>
      </c>
      <c r="BL14" s="50">
        <v>21</v>
      </c>
      <c r="BM14" s="50">
        <v>23</v>
      </c>
      <c r="BN14" s="50">
        <v>19</v>
      </c>
      <c r="BO14" s="50">
        <v>20</v>
      </c>
      <c r="BP14" s="50">
        <v>22</v>
      </c>
      <c r="BQ14" s="50">
        <v>19</v>
      </c>
      <c r="BR14" s="50">
        <v>21</v>
      </c>
      <c r="BS14" s="50">
        <v>22</v>
      </c>
      <c r="BT14" s="50">
        <v>14</v>
      </c>
      <c r="BU14" s="50">
        <v>0</v>
      </c>
      <c r="BV14" s="19">
        <v>12</v>
      </c>
      <c r="BW14" s="19">
        <v>20</v>
      </c>
      <c r="BX14" s="19">
        <v>21</v>
      </c>
      <c r="BY14" s="19">
        <v>22</v>
      </c>
      <c r="BZ14" s="19">
        <v>20</v>
      </c>
      <c r="CA14" s="19">
        <v>23</v>
      </c>
      <c r="CB14" s="19">
        <v>22</v>
      </c>
      <c r="CC14" s="19">
        <v>17</v>
      </c>
      <c r="CD14" s="19">
        <v>23</v>
      </c>
      <c r="CE14" s="19">
        <v>17</v>
      </c>
      <c r="CF14" s="19">
        <v>21</v>
      </c>
      <c r="CG14" s="19">
        <v>22</v>
      </c>
      <c r="CH14" s="19">
        <v>21</v>
      </c>
      <c r="CI14" s="19">
        <v>20</v>
      </c>
      <c r="CJ14" s="19">
        <v>21</v>
      </c>
      <c r="CK14" s="19">
        <v>21</v>
      </c>
      <c r="CL14" s="6">
        <v>20</v>
      </c>
      <c r="CM14" s="6">
        <v>23</v>
      </c>
      <c r="CN14" s="6">
        <v>20</v>
      </c>
      <c r="CO14" s="6">
        <v>18</v>
      </c>
      <c r="CP14" s="6">
        <v>23</v>
      </c>
      <c r="CQ14" s="6">
        <v>18</v>
      </c>
      <c r="CR14" s="6">
        <v>22</v>
      </c>
      <c r="CS14" s="6">
        <v>22</v>
      </c>
      <c r="CT14" s="6">
        <v>21</v>
      </c>
      <c r="CU14" s="6">
        <v>20</v>
      </c>
      <c r="CV14" s="6">
        <v>22</v>
      </c>
      <c r="CW14" s="15">
        <v>247</v>
      </c>
      <c r="CX14" s="7">
        <v>247</v>
      </c>
      <c r="CY14" s="8">
        <v>249</v>
      </c>
      <c r="CZ14" s="7">
        <v>248</v>
      </c>
      <c r="DA14" s="7">
        <v>247</v>
      </c>
      <c r="DB14" s="7">
        <v>213</v>
      </c>
      <c r="DC14" s="7">
        <v>249</v>
      </c>
      <c r="DD14" s="7">
        <v>250</v>
      </c>
      <c r="DE14" s="7">
        <v>247</v>
      </c>
      <c r="DF14" s="8">
        <v>245</v>
      </c>
      <c r="DG14" s="14" t="s">
        <v>1</v>
      </c>
      <c r="DH14" s="81"/>
    </row>
    <row r="15" spans="1:112" s="1" customFormat="1" ht="29.25" customHeight="1" x14ac:dyDescent="0.2">
      <c r="A15" s="92"/>
      <c r="B15" s="58" t="s">
        <v>12</v>
      </c>
      <c r="C15" s="24">
        <v>1.3442148513776297</v>
      </c>
      <c r="D15" s="88">
        <f>SUM(C15)</f>
        <v>1.3442148513776297</v>
      </c>
      <c r="E15" s="24">
        <v>1.5426432058820101</v>
      </c>
      <c r="F15" s="24">
        <v>1.5278221206730442</v>
      </c>
      <c r="G15" s="24">
        <v>1.9998204033685223</v>
      </c>
      <c r="H15" s="24">
        <v>1.4303337201910684</v>
      </c>
      <c r="I15" s="24">
        <v>1.6159813826396145</v>
      </c>
      <c r="J15" s="24">
        <v>1.9097954204671554</v>
      </c>
      <c r="K15" s="24">
        <v>1.076752169691727</v>
      </c>
      <c r="L15" s="24">
        <v>1.5472349371121903</v>
      </c>
      <c r="M15" s="24">
        <v>1.1442733482481504</v>
      </c>
      <c r="N15" s="24">
        <v>0.94086771565519056</v>
      </c>
      <c r="O15" s="24">
        <v>1.0099608429903932</v>
      </c>
      <c r="P15" s="24">
        <v>1.194847401102388</v>
      </c>
      <c r="Q15" s="24">
        <v>1.8228401811222956</v>
      </c>
      <c r="R15" s="24">
        <v>1.2990997840493093</v>
      </c>
      <c r="S15" s="24">
        <v>1.1013861259765501</v>
      </c>
      <c r="T15" s="24">
        <v>1.102073189452516</v>
      </c>
      <c r="U15" s="24">
        <v>1.0903696184040801</v>
      </c>
      <c r="V15" s="24">
        <v>1.336087590251932</v>
      </c>
      <c r="W15" s="24">
        <v>0.83645160815821828</v>
      </c>
      <c r="X15" s="24">
        <v>1.3585142280355287</v>
      </c>
      <c r="Y15" s="24">
        <v>1.0201298605791773</v>
      </c>
      <c r="Z15" s="24">
        <v>0.96286507779362873</v>
      </c>
      <c r="AA15" s="24">
        <v>1.2311591290670145</v>
      </c>
      <c r="AB15" s="24">
        <v>1.4829359424504829</v>
      </c>
      <c r="AC15" s="24">
        <v>1.4801212579546805</v>
      </c>
      <c r="AD15" s="24">
        <v>1.333966922491957</v>
      </c>
      <c r="AE15" s="24">
        <v>1.663426327436152</v>
      </c>
      <c r="AF15" s="24">
        <v>1.4940471671192546</v>
      </c>
      <c r="AG15" s="24">
        <v>1.2072612504849582</v>
      </c>
      <c r="AH15" s="24">
        <v>1.2186488907995034</v>
      </c>
      <c r="AI15" s="24">
        <v>1.3521399486407979</v>
      </c>
      <c r="AJ15" s="24">
        <v>1.7034572743083565</v>
      </c>
      <c r="AK15" s="24">
        <v>1.0541672849352293</v>
      </c>
      <c r="AL15" s="24">
        <v>1.8933543492527267</v>
      </c>
      <c r="AM15" s="24">
        <v>1.8503561318179707</v>
      </c>
      <c r="AN15" s="24">
        <v>1.8369146812275841</v>
      </c>
      <c r="AO15" s="24">
        <v>1.29560885170879</v>
      </c>
      <c r="AP15" s="24">
        <v>1.6280054254134948</v>
      </c>
      <c r="AQ15" s="24">
        <v>1.4118353569958599</v>
      </c>
      <c r="AR15" s="24">
        <v>1.2161404639540065</v>
      </c>
      <c r="AS15" s="24">
        <v>2.1427518665967273</v>
      </c>
      <c r="AT15" s="24">
        <v>1.5345443392096689</v>
      </c>
      <c r="AU15" s="24">
        <v>2.3132207481084919</v>
      </c>
      <c r="AV15" s="24">
        <v>1.4020569710476403</v>
      </c>
      <c r="AW15" s="59">
        <v>1.2828015165983617</v>
      </c>
      <c r="AX15" s="59">
        <v>1.5349992488007771</v>
      </c>
      <c r="AY15" s="59">
        <v>1.4230114949410761</v>
      </c>
      <c r="AZ15" s="51">
        <v>1.3784552725424903</v>
      </c>
      <c r="BA15" s="51">
        <v>1.8785918855940382</v>
      </c>
      <c r="BB15" s="51">
        <v>1.7962332709717279</v>
      </c>
      <c r="BC15" s="51">
        <v>1.5151283466627694</v>
      </c>
      <c r="BD15" s="51">
        <v>1.8861659072121413</v>
      </c>
      <c r="BE15" s="51">
        <v>1.6240927846381297</v>
      </c>
      <c r="BF15" s="51">
        <v>1.3175331725514015</v>
      </c>
      <c r="BG15" s="51">
        <v>2.4590217658587328</v>
      </c>
      <c r="BH15" s="51">
        <v>2.155490189163654</v>
      </c>
      <c r="BI15" s="51">
        <v>1.96324834966633</v>
      </c>
      <c r="BJ15" s="51">
        <v>2.4705394409556618</v>
      </c>
      <c r="BK15" s="51">
        <v>1.9957360325209412</v>
      </c>
      <c r="BL15" s="51">
        <v>3.1054319358105329</v>
      </c>
      <c r="BM15" s="51">
        <v>2.615003704419927</v>
      </c>
      <c r="BN15" s="51">
        <v>1.5270649031246055</v>
      </c>
      <c r="BO15" s="51">
        <v>1.5311291609334099</v>
      </c>
      <c r="BP15" s="51">
        <v>2.3017840669177501</v>
      </c>
      <c r="BQ15" s="51">
        <v>1.7065230255747261</v>
      </c>
      <c r="BR15" s="51">
        <v>1.7250671138663636</v>
      </c>
      <c r="BS15" s="51">
        <v>1.7002127233932531</v>
      </c>
      <c r="BT15" s="51">
        <v>0.4101130690685113</v>
      </c>
      <c r="BU15" s="51">
        <v>0</v>
      </c>
      <c r="BV15" s="20">
        <v>0.76691970861552716</v>
      </c>
      <c r="BW15" s="20">
        <v>1.6983499563917579</v>
      </c>
      <c r="BX15" s="20">
        <v>1.3650482206181764</v>
      </c>
      <c r="BY15" s="13">
        <v>1.9903917527053752</v>
      </c>
      <c r="BZ15" s="13">
        <v>1.2970769446278165</v>
      </c>
      <c r="CA15" s="13">
        <v>1.7292119823371648</v>
      </c>
      <c r="CB15" s="13">
        <v>1.835438512881687</v>
      </c>
      <c r="CC15" s="13">
        <v>1.3004428442248328</v>
      </c>
      <c r="CD15" s="13">
        <v>2.2557733414500056</v>
      </c>
      <c r="CE15" s="13">
        <v>1.3562048665787823</v>
      </c>
      <c r="CF15" s="21">
        <v>1.1716682306951887</v>
      </c>
      <c r="CG15" s="21">
        <v>1.64476999672868</v>
      </c>
      <c r="CH15" s="21">
        <v>1.5112123687615664</v>
      </c>
      <c r="CI15" s="21">
        <v>1.1784508986430204</v>
      </c>
      <c r="CJ15" s="16">
        <v>0.96222516619100185</v>
      </c>
      <c r="CK15" s="16">
        <v>2.750787990473083</v>
      </c>
      <c r="CL15" s="16">
        <v>1.3</v>
      </c>
      <c r="CM15" s="16">
        <v>2.0565135854548493</v>
      </c>
      <c r="CN15" s="16">
        <v>1.1932490817917158</v>
      </c>
      <c r="CO15" s="16">
        <v>1.097331298476985</v>
      </c>
      <c r="CP15" s="16">
        <v>1.0776202158465535</v>
      </c>
      <c r="CQ15" s="16">
        <v>0.89576784529124076</v>
      </c>
      <c r="CR15" s="16">
        <v>1.7857338347108083</v>
      </c>
      <c r="CS15" s="16">
        <v>1.5166214451618076</v>
      </c>
      <c r="CT15" s="16">
        <v>1.957612834442175</v>
      </c>
      <c r="CU15" s="16">
        <v>1.7485792580984081</v>
      </c>
      <c r="CV15" s="16">
        <v>1.452606010714127</v>
      </c>
      <c r="CW15" s="15">
        <v>16.940332668021455</v>
      </c>
      <c r="CX15" s="10">
        <v>14.643912335340733</v>
      </c>
      <c r="CY15" s="13">
        <v>18.087861486469166</v>
      </c>
      <c r="CZ15" s="10">
        <v>18.563431555917383</v>
      </c>
      <c r="DA15" s="10">
        <v>24.167213081606061</v>
      </c>
      <c r="DB15" s="10">
        <v>17.347215652924007</v>
      </c>
      <c r="DC15" s="10">
        <v>18.232866905825119</v>
      </c>
      <c r="DD15" s="10">
        <v>18.832423400461757</v>
      </c>
      <c r="DE15" s="10">
        <v>25.700294052490758</v>
      </c>
      <c r="DF15" s="13">
        <v>27.20623090091506</v>
      </c>
      <c r="DG15" s="14" t="s">
        <v>11</v>
      </c>
      <c r="DH15" s="81"/>
    </row>
    <row r="16" spans="1:112" s="1" customFormat="1" ht="29.25" customHeight="1" x14ac:dyDescent="0.2">
      <c r="A16" s="92"/>
      <c r="B16" s="14" t="s">
        <v>72</v>
      </c>
      <c r="C16" s="24">
        <v>3531.1</v>
      </c>
      <c r="D16" s="88">
        <f>+C16</f>
        <v>3531.1</v>
      </c>
      <c r="E16" s="16">
        <v>3611.62</v>
      </c>
      <c r="F16" s="16">
        <v>3433.68</v>
      </c>
      <c r="G16" s="16">
        <v>3318.1</v>
      </c>
      <c r="H16" s="16">
        <v>3033.21</v>
      </c>
      <c r="I16" s="16">
        <v>2974.35</v>
      </c>
      <c r="J16" s="16">
        <v>2914.79</v>
      </c>
      <c r="K16" s="16">
        <v>2777.45</v>
      </c>
      <c r="L16" s="16">
        <v>2659.71</v>
      </c>
      <c r="M16" s="16">
        <v>2493.09</v>
      </c>
      <c r="N16" s="16">
        <v>2640.95</v>
      </c>
      <c r="O16" s="16">
        <v>2592.54</v>
      </c>
      <c r="P16" s="16">
        <v>2615.83</v>
      </c>
      <c r="Q16" s="13">
        <v>2488.7600000000002</v>
      </c>
      <c r="R16" s="13">
        <v>2420.12</v>
      </c>
      <c r="S16" s="13">
        <v>2406.02</v>
      </c>
      <c r="T16" s="13">
        <v>2374</v>
      </c>
      <c r="U16" s="13">
        <v>2413.14</v>
      </c>
      <c r="V16" s="13">
        <v>2407.09</v>
      </c>
      <c r="W16" s="13">
        <v>2393.5300000000002</v>
      </c>
      <c r="X16" s="13">
        <v>2402.25</v>
      </c>
      <c r="Y16" s="13">
        <v>2390.5500000000002</v>
      </c>
      <c r="Z16" s="13">
        <v>2437.7199999999998</v>
      </c>
      <c r="AA16" s="13">
        <v>2467.25</v>
      </c>
      <c r="AB16" s="13">
        <v>2480.7600000000002</v>
      </c>
      <c r="AC16" s="13">
        <v>2431.21</v>
      </c>
      <c r="AD16" s="13">
        <v>2406.8000000000002</v>
      </c>
      <c r="AE16" s="13">
        <v>2414.75</v>
      </c>
      <c r="AF16" s="13">
        <v>2414.02</v>
      </c>
      <c r="AG16" s="13">
        <v>2408.69</v>
      </c>
      <c r="AH16" s="13">
        <v>2445.9</v>
      </c>
      <c r="AI16" s="13">
        <v>2465.52</v>
      </c>
      <c r="AJ16" s="13">
        <v>2481.35</v>
      </c>
      <c r="AK16" s="13">
        <v>2461.48</v>
      </c>
      <c r="AL16" s="13">
        <v>2601.1999999999998</v>
      </c>
      <c r="AM16" s="13">
        <v>2655.08</v>
      </c>
      <c r="AN16" s="13">
        <v>2676.5</v>
      </c>
      <c r="AO16" s="13">
        <v>2501.6</v>
      </c>
      <c r="AP16" s="13">
        <v>2492.9</v>
      </c>
      <c r="AQ16" s="13">
        <v>2441.9699999999998</v>
      </c>
      <c r="AR16" s="13">
        <v>2483.64</v>
      </c>
      <c r="AS16" s="13">
        <v>2546.9499999999998</v>
      </c>
      <c r="AT16" s="13">
        <v>2607.1</v>
      </c>
      <c r="AU16" s="13">
        <v>2476.0300000000002</v>
      </c>
      <c r="AV16" s="13">
        <v>2472.5100000000002</v>
      </c>
      <c r="AW16" s="13">
        <v>2408.0700000000002</v>
      </c>
      <c r="AX16" s="13">
        <v>2228.12</v>
      </c>
      <c r="AY16" s="13">
        <v>2148.34</v>
      </c>
      <c r="AZ16" s="13">
        <v>2164.92</v>
      </c>
      <c r="BA16" s="13">
        <v>2118.6494015799271</v>
      </c>
      <c r="BB16" s="13">
        <v>2057.7383401021939</v>
      </c>
      <c r="BC16" s="13">
        <v>2120.85599945279</v>
      </c>
      <c r="BD16" s="13">
        <v>2073.0567123969226</v>
      </c>
      <c r="BE16" s="13">
        <v>2061.7466114140534</v>
      </c>
      <c r="BF16" s="13">
        <v>2087.5563580542425</v>
      </c>
      <c r="BG16" s="13">
        <v>2098.803629124553</v>
      </c>
      <c r="BH16" s="13">
        <v>2052.8907733929691</v>
      </c>
      <c r="BI16" s="13">
        <v>1795.3483605538761</v>
      </c>
      <c r="BJ16" s="13">
        <v>1772.2579498398638</v>
      </c>
      <c r="BK16" s="13">
        <v>1761.3570528193306</v>
      </c>
      <c r="BL16" s="13">
        <v>1726.8214900372761</v>
      </c>
      <c r="BM16" s="13">
        <v>1657.2222955369268</v>
      </c>
      <c r="BN16" s="13">
        <v>1573.4567397082044</v>
      </c>
      <c r="BO16" s="13">
        <v>1551.3682790338919</v>
      </c>
      <c r="BP16" s="13">
        <v>1587.7511705080378</v>
      </c>
      <c r="BQ16" s="13">
        <v>1573.6614998393072</v>
      </c>
      <c r="BR16" s="13">
        <v>1581.8168777167455</v>
      </c>
      <c r="BS16" s="13">
        <v>1603.0365724311685</v>
      </c>
      <c r="BT16" s="13">
        <v>1643.3145507693141</v>
      </c>
      <c r="BU16" s="13">
        <v>1668.1809691685135</v>
      </c>
      <c r="BV16" s="13">
        <v>1668.1809691685135</v>
      </c>
      <c r="BW16" s="13">
        <v>1835.9196572763547</v>
      </c>
      <c r="BX16" s="13">
        <v>1867.9040107684455</v>
      </c>
      <c r="BY16" s="13">
        <v>1815.197767483276</v>
      </c>
      <c r="BZ16" s="13">
        <v>1795.2079528631014</v>
      </c>
      <c r="CA16" s="13">
        <v>1800.2887680185981</v>
      </c>
      <c r="CB16" s="13">
        <v>1827.7406755417528</v>
      </c>
      <c r="CC16" s="13">
        <v>1821.1101048394971</v>
      </c>
      <c r="CD16" s="13">
        <v>1873.4612980810941</v>
      </c>
      <c r="CE16" s="13">
        <v>1880.1052234518506</v>
      </c>
      <c r="CF16" s="13">
        <v>1806.4956002954038</v>
      </c>
      <c r="CG16" s="13">
        <v>1811.4491047554068</v>
      </c>
      <c r="CH16" s="13">
        <v>1914.2792362729892</v>
      </c>
      <c r="CI16" s="13">
        <v>1992.1246489252458</v>
      </c>
      <c r="CJ16" s="13">
        <v>1951.6157974037662</v>
      </c>
      <c r="CK16" s="16">
        <v>1908.8073290835971</v>
      </c>
      <c r="CL16" s="16">
        <v>1863.1267951180996</v>
      </c>
      <c r="CM16" s="16">
        <v>1958.6774835090841</v>
      </c>
      <c r="CN16" s="16">
        <v>1975.6341525988692</v>
      </c>
      <c r="CO16" s="16">
        <v>1985.8077633704727</v>
      </c>
      <c r="CP16" s="16">
        <v>2007.8176774422745</v>
      </c>
      <c r="CQ16" s="16">
        <v>2070.4449792393689</v>
      </c>
      <c r="CR16" s="16">
        <v>2095.9832579526519</v>
      </c>
      <c r="CS16" s="16">
        <v>2191.5160831390408</v>
      </c>
      <c r="CT16" s="16">
        <v>2233.262873985137</v>
      </c>
      <c r="CU16" s="16">
        <v>2219.6736126942769</v>
      </c>
      <c r="CV16" s="16">
        <v>2193.2957892541758</v>
      </c>
      <c r="CW16" s="15">
        <v>3611.62</v>
      </c>
      <c r="CX16" s="12">
        <v>2488.7600000000002</v>
      </c>
      <c r="CY16" s="11">
        <v>2431.21</v>
      </c>
      <c r="CZ16" s="13">
        <v>2501.6</v>
      </c>
      <c r="DA16" s="13">
        <v>2118.6494015799271</v>
      </c>
      <c r="DB16" s="13">
        <v>1657.2222955369268</v>
      </c>
      <c r="DC16" s="13">
        <v>1815.197767483276</v>
      </c>
      <c r="DD16" s="13">
        <v>1908.8073290835971</v>
      </c>
      <c r="DE16" s="13">
        <v>2126.7848573527567</v>
      </c>
      <c r="DF16" s="13">
        <v>2170.2908792013122</v>
      </c>
      <c r="DG16" s="14" t="s">
        <v>69</v>
      </c>
      <c r="DH16" s="81"/>
    </row>
    <row r="17" spans="1:112" s="1" customFormat="1" ht="29.25" customHeight="1" x14ac:dyDescent="0.2">
      <c r="A17" s="92"/>
      <c r="B17" s="14" t="s">
        <v>73</v>
      </c>
      <c r="C17" s="24">
        <v>1928.71</v>
      </c>
      <c r="D17" s="88">
        <f>+C17</f>
        <v>1928.71</v>
      </c>
      <c r="E17" s="24">
        <v>1978.64</v>
      </c>
      <c r="F17" s="24">
        <v>1883.42</v>
      </c>
      <c r="G17" s="24">
        <v>1816.66</v>
      </c>
      <c r="H17" s="24">
        <v>1648.26</v>
      </c>
      <c r="I17" s="24">
        <v>1614.43</v>
      </c>
      <c r="J17" s="24">
        <v>1580.81</v>
      </c>
      <c r="K17" s="24">
        <v>1508.2</v>
      </c>
      <c r="L17" s="24">
        <v>1440.89</v>
      </c>
      <c r="M17" s="16">
        <v>1346.33</v>
      </c>
      <c r="N17" s="16">
        <v>1432.28</v>
      </c>
      <c r="O17" s="16">
        <v>1404.19</v>
      </c>
      <c r="P17" s="16">
        <v>1418.21</v>
      </c>
      <c r="Q17" s="13">
        <v>1344</v>
      </c>
      <c r="R17" s="13">
        <v>1301.92</v>
      </c>
      <c r="S17" s="13">
        <v>1296.3599999999999</v>
      </c>
      <c r="T17" s="13">
        <v>1280.27</v>
      </c>
      <c r="U17" s="13">
        <v>1301.8599999999999</v>
      </c>
      <c r="V17" s="13">
        <v>1296.31</v>
      </c>
      <c r="W17" s="13">
        <v>1291.55</v>
      </c>
      <c r="X17" s="13">
        <v>1294.58</v>
      </c>
      <c r="Y17" s="13">
        <v>1290.05</v>
      </c>
      <c r="Z17" s="13">
        <v>1316.16</v>
      </c>
      <c r="AA17" s="13">
        <v>1332.49</v>
      </c>
      <c r="AB17" s="13">
        <v>1337.55</v>
      </c>
      <c r="AC17" s="13">
        <v>1308.81</v>
      </c>
      <c r="AD17" s="13">
        <v>1295.76</v>
      </c>
      <c r="AE17" s="13">
        <v>1299.6500000000001</v>
      </c>
      <c r="AF17" s="13">
        <v>1292.6099999999999</v>
      </c>
      <c r="AG17" s="13">
        <v>1293.8599999999999</v>
      </c>
      <c r="AH17" s="13">
        <v>1312.54</v>
      </c>
      <c r="AI17" s="13">
        <v>1322.17</v>
      </c>
      <c r="AJ17" s="13">
        <v>1333.27</v>
      </c>
      <c r="AK17" s="13">
        <v>1327.33</v>
      </c>
      <c r="AL17" s="13">
        <v>1412.59</v>
      </c>
      <c r="AM17" s="13">
        <v>1444.65</v>
      </c>
      <c r="AN17" s="13">
        <v>1457.99</v>
      </c>
      <c r="AO17" s="13">
        <v>1345.32</v>
      </c>
      <c r="AP17" s="13">
        <v>1342.58</v>
      </c>
      <c r="AQ17" s="13">
        <v>1316.43</v>
      </c>
      <c r="AR17" s="13">
        <v>1334.32</v>
      </c>
      <c r="AS17" s="13">
        <v>1369.1</v>
      </c>
      <c r="AT17" s="13">
        <v>1403.06</v>
      </c>
      <c r="AU17" s="13">
        <v>1320.97</v>
      </c>
      <c r="AV17" s="13">
        <v>1322.82</v>
      </c>
      <c r="AW17" s="13">
        <v>1287.8599999999999</v>
      </c>
      <c r="AX17" s="13">
        <v>1176.6600000000001</v>
      </c>
      <c r="AY17" s="13">
        <v>1108.23</v>
      </c>
      <c r="AZ17" s="13">
        <v>1108.79</v>
      </c>
      <c r="BA17" s="13">
        <v>1074.3561333371524</v>
      </c>
      <c r="BB17" s="13">
        <v>1038.3338142339871</v>
      </c>
      <c r="BC17" s="13">
        <v>1073.7816984634351</v>
      </c>
      <c r="BD17" s="13">
        <v>1049.480280757381</v>
      </c>
      <c r="BE17" s="13">
        <v>1050.5165812269306</v>
      </c>
      <c r="BF17" s="13">
        <v>1059.4461771223791</v>
      </c>
      <c r="BG17" s="13">
        <v>1063.7422218929155</v>
      </c>
      <c r="BH17" s="13">
        <v>1029.0681986191562</v>
      </c>
      <c r="BI17" s="13">
        <v>890.91095107290141</v>
      </c>
      <c r="BJ17" s="13">
        <v>873.2589732051091</v>
      </c>
      <c r="BK17" s="13">
        <v>864.30598401554801</v>
      </c>
      <c r="BL17" s="13">
        <v>840.07577492765415</v>
      </c>
      <c r="BM17" s="13">
        <v>806.49230441232646</v>
      </c>
      <c r="BN17" s="13">
        <v>762.14396103145668</v>
      </c>
      <c r="BO17" s="13">
        <v>752.76597702988136</v>
      </c>
      <c r="BP17" s="13">
        <v>775.38822095264561</v>
      </c>
      <c r="BQ17" s="13">
        <v>771.03325554058995</v>
      </c>
      <c r="BR17" s="13">
        <v>771.53107315703471</v>
      </c>
      <c r="BS17" s="13">
        <v>788.24422045014637</v>
      </c>
      <c r="BT17" s="13">
        <v>806.25442636759522</v>
      </c>
      <c r="BU17" s="13">
        <v>817.75873051137705</v>
      </c>
      <c r="BV17" s="13">
        <v>817.75873051137705</v>
      </c>
      <c r="BW17" s="13">
        <v>907.090562983072</v>
      </c>
      <c r="BX17" s="13">
        <v>925.25549563130357</v>
      </c>
      <c r="BY17" s="13">
        <v>890.96515303389447</v>
      </c>
      <c r="BZ17" s="13">
        <v>877.24866712047196</v>
      </c>
      <c r="CA17" s="13">
        <v>876.65004499216343</v>
      </c>
      <c r="CB17" s="13">
        <v>893.74530402904225</v>
      </c>
      <c r="CC17" s="13">
        <v>889.78733869458256</v>
      </c>
      <c r="CD17" s="13">
        <v>918.53200825509725</v>
      </c>
      <c r="CE17" s="13">
        <v>923.65411176519092</v>
      </c>
      <c r="CF17" s="13">
        <v>882.49051731897907</v>
      </c>
      <c r="CG17" s="13">
        <v>881.82885936689001</v>
      </c>
      <c r="CH17" s="13">
        <v>935.80981663924217</v>
      </c>
      <c r="CI17" s="13">
        <v>977.49236219748786</v>
      </c>
      <c r="CJ17" s="13">
        <v>949.26898964718839</v>
      </c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5">
        <v>1978.64</v>
      </c>
      <c r="CX17" s="12">
        <v>1344</v>
      </c>
      <c r="CY17" s="11">
        <v>1308.81</v>
      </c>
      <c r="CZ17" s="13">
        <v>1345.32</v>
      </c>
      <c r="DA17" s="13">
        <v>1074.3561333371524</v>
      </c>
      <c r="DB17" s="13">
        <v>806.49230441232646</v>
      </c>
      <c r="DC17" s="13">
        <v>890.96515303389447</v>
      </c>
      <c r="DD17" s="13">
        <v>926.39001090627107</v>
      </c>
      <c r="DE17" s="13">
        <v>1033.2016924241398</v>
      </c>
      <c r="DF17" s="13">
        <v>1062.245531218678</v>
      </c>
      <c r="DG17" s="14" t="s">
        <v>70</v>
      </c>
      <c r="DH17" s="81"/>
    </row>
    <row r="18" spans="1:112" s="1" customFormat="1" ht="29.25" customHeight="1" x14ac:dyDescent="0.2">
      <c r="A18" s="92"/>
      <c r="B18" s="14" t="s">
        <v>58</v>
      </c>
      <c r="C18" s="24">
        <v>2536.46</v>
      </c>
      <c r="D18" s="88">
        <f>+C18</f>
        <v>2536.46</v>
      </c>
      <c r="E18" s="24">
        <v>2602.13</v>
      </c>
      <c r="F18" s="24">
        <v>2476.9</v>
      </c>
      <c r="G18" s="24">
        <v>2389.11</v>
      </c>
      <c r="H18" s="24">
        <v>2167.65</v>
      </c>
      <c r="I18" s="24">
        <v>2123.15</v>
      </c>
      <c r="J18" s="24">
        <v>2078.94</v>
      </c>
      <c r="K18" s="24">
        <v>1983.45</v>
      </c>
      <c r="L18" s="24">
        <v>1894.92</v>
      </c>
      <c r="M18" s="16">
        <v>1766.18</v>
      </c>
      <c r="N18" s="16">
        <v>1752.25</v>
      </c>
      <c r="O18" s="16">
        <v>1715.04</v>
      </c>
      <c r="P18" s="16">
        <v>1732.17</v>
      </c>
      <c r="Q18" s="13">
        <v>1641.53</v>
      </c>
      <c r="R18" s="13">
        <v>1590.14</v>
      </c>
      <c r="S18" s="13">
        <v>1583.34</v>
      </c>
      <c r="T18" s="13">
        <v>1563.69</v>
      </c>
      <c r="U18" s="13">
        <v>1590.05</v>
      </c>
      <c r="V18" s="13">
        <v>1583.28</v>
      </c>
      <c r="W18" s="13">
        <v>1577.47</v>
      </c>
      <c r="X18" s="13">
        <v>1581.17</v>
      </c>
      <c r="Y18" s="13">
        <v>1575.64</v>
      </c>
      <c r="Z18" s="13">
        <v>1529.93</v>
      </c>
      <c r="AA18" s="13">
        <v>1515.37</v>
      </c>
      <c r="AB18" s="13">
        <v>1521.13</v>
      </c>
      <c r="AC18" s="13">
        <v>1488.45</v>
      </c>
      <c r="AD18" s="13">
        <v>1473.6</v>
      </c>
      <c r="AE18" s="13">
        <v>1478.03</v>
      </c>
      <c r="AF18" s="13">
        <v>1470.03</v>
      </c>
      <c r="AG18" s="13">
        <v>1471.44</v>
      </c>
      <c r="AH18" s="13">
        <v>1492.69</v>
      </c>
      <c r="AI18" s="13">
        <v>1503.64</v>
      </c>
      <c r="AJ18" s="13">
        <v>1516.27</v>
      </c>
      <c r="AK18" s="13">
        <v>1495.92</v>
      </c>
      <c r="AL18" s="13">
        <v>1529.95</v>
      </c>
      <c r="AM18" s="13">
        <v>1535.75</v>
      </c>
      <c r="AN18" s="13">
        <v>1549.93</v>
      </c>
      <c r="AO18" s="13">
        <v>1430.15</v>
      </c>
      <c r="AP18" s="13">
        <v>1427.25</v>
      </c>
      <c r="AQ18" s="13">
        <v>1399.44</v>
      </c>
      <c r="AR18" s="13">
        <v>1418.46</v>
      </c>
      <c r="AS18" s="13">
        <v>1455.44</v>
      </c>
      <c r="AT18" s="13">
        <v>1491.54</v>
      </c>
      <c r="AU18" s="13">
        <v>1404.27</v>
      </c>
      <c r="AV18" s="13">
        <v>1406.24</v>
      </c>
      <c r="AW18" s="13">
        <v>1369.07</v>
      </c>
      <c r="AX18" s="13">
        <v>1188.05</v>
      </c>
      <c r="AY18" s="13">
        <v>1108.23</v>
      </c>
      <c r="AZ18" s="13">
        <v>1108.79</v>
      </c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5">
        <v>2602.13</v>
      </c>
      <c r="CX18" s="12">
        <v>1641.53</v>
      </c>
      <c r="CY18" s="11">
        <v>1488.45</v>
      </c>
      <c r="CZ18" s="13">
        <v>1430.15</v>
      </c>
      <c r="DA18" s="13">
        <v>1074.3561333371524</v>
      </c>
      <c r="DB18" s="13" t="s">
        <v>57</v>
      </c>
      <c r="DC18" s="13" t="s">
        <v>57</v>
      </c>
      <c r="DD18" s="13" t="s">
        <v>57</v>
      </c>
      <c r="DE18" s="13" t="s">
        <v>57</v>
      </c>
      <c r="DF18" s="13" t="s">
        <v>57</v>
      </c>
      <c r="DG18" s="14" t="s">
        <v>59</v>
      </c>
      <c r="DH18" s="81"/>
    </row>
    <row r="19" spans="1:112" s="1" customFormat="1" ht="29.25" customHeight="1" x14ac:dyDescent="0.2">
      <c r="A19" s="92"/>
      <c r="B19" s="14" t="s">
        <v>74</v>
      </c>
      <c r="C19" s="24">
        <v>6983.61</v>
      </c>
      <c r="D19" s="88">
        <f>+C19</f>
        <v>6983.61</v>
      </c>
      <c r="E19" s="16">
        <v>7056.03</v>
      </c>
      <c r="F19" s="16">
        <v>6847.09</v>
      </c>
      <c r="G19" s="16">
        <v>6630.67</v>
      </c>
      <c r="H19" s="16">
        <v>6117.43</v>
      </c>
      <c r="I19" s="16">
        <v>6006.32</v>
      </c>
      <c r="J19" s="16">
        <v>5910.05</v>
      </c>
      <c r="K19" s="16">
        <v>5556.37</v>
      </c>
      <c r="L19" s="16">
        <v>5185.42</v>
      </c>
      <c r="M19" s="16">
        <v>4726.3900000000003</v>
      </c>
      <c r="N19" s="16">
        <v>5112.34</v>
      </c>
      <c r="O19" s="16">
        <v>4948.8</v>
      </c>
      <c r="P19" s="16">
        <v>5014.6499999999996</v>
      </c>
      <c r="Q19" s="52">
        <v>4633.5600000000004</v>
      </c>
      <c r="R19" s="52">
        <v>4474.09</v>
      </c>
      <c r="S19" s="52">
        <v>4401.3100000000004</v>
      </c>
      <c r="T19" s="52">
        <v>4316.4799999999996</v>
      </c>
      <c r="U19" s="52">
        <v>4418.26</v>
      </c>
      <c r="V19" s="52">
        <v>4346.17</v>
      </c>
      <c r="W19" s="52">
        <v>4334.6499999999996</v>
      </c>
      <c r="X19" s="52">
        <v>4348.76</v>
      </c>
      <c r="Y19" s="52">
        <v>4356.59</v>
      </c>
      <c r="Z19" s="52">
        <v>4416.8900000000003</v>
      </c>
      <c r="AA19" s="52">
        <v>4481.57</v>
      </c>
      <c r="AB19" s="52">
        <v>4501.26</v>
      </c>
      <c r="AC19" s="52">
        <v>4416.32</v>
      </c>
      <c r="AD19" s="52">
        <v>4371.8900000000003</v>
      </c>
      <c r="AE19" s="52">
        <v>4400.01</v>
      </c>
      <c r="AF19" s="52">
        <v>4413.58</v>
      </c>
      <c r="AG19" s="52">
        <v>4429.18</v>
      </c>
      <c r="AH19" s="52">
        <v>4520.9799999999996</v>
      </c>
      <c r="AI19" s="52">
        <v>4577.41</v>
      </c>
      <c r="AJ19" s="52">
        <v>4645.8500000000004</v>
      </c>
      <c r="AK19" s="52">
        <v>4593.47</v>
      </c>
      <c r="AL19" s="52">
        <v>4963.57</v>
      </c>
      <c r="AM19" s="52">
        <v>5157.16</v>
      </c>
      <c r="AN19" s="52">
        <v>5140.42</v>
      </c>
      <c r="AO19" s="52">
        <v>4730.37</v>
      </c>
      <c r="AP19" s="52">
        <v>4731.43</v>
      </c>
      <c r="AQ19" s="52">
        <v>4672.1499999999996</v>
      </c>
      <c r="AR19" s="52">
        <v>4760.0600000000004</v>
      </c>
      <c r="AS19" s="52">
        <v>4913.2</v>
      </c>
      <c r="AT19" s="52">
        <v>5039.8900000000003</v>
      </c>
      <c r="AU19" s="52">
        <v>4848.3900000000003</v>
      </c>
      <c r="AV19" s="52">
        <v>4905.6499999999996</v>
      </c>
      <c r="AW19" s="52">
        <v>4664.45</v>
      </c>
      <c r="AX19" s="52">
        <v>4291.0600000000004</v>
      </c>
      <c r="AY19" s="52">
        <v>4037.96</v>
      </c>
      <c r="AZ19" s="52">
        <v>4049.78</v>
      </c>
      <c r="BA19" s="52">
        <v>4005.2714181200786</v>
      </c>
      <c r="BB19" s="52">
        <v>3908.8183743436061</v>
      </c>
      <c r="BC19" s="52">
        <v>4034.659172195119</v>
      </c>
      <c r="BD19" s="52">
        <v>3988.9435559722656</v>
      </c>
      <c r="BE19" s="52">
        <v>4024.8375673594005</v>
      </c>
      <c r="BF19" s="52">
        <v>4125.831183520655</v>
      </c>
      <c r="BG19" s="52">
        <v>4141.0231064881109</v>
      </c>
      <c r="BH19" s="52">
        <v>3950.2690475180616</v>
      </c>
      <c r="BI19" s="52">
        <v>3280.9803328930961</v>
      </c>
      <c r="BJ19" s="52">
        <v>3279.3622466540669</v>
      </c>
      <c r="BK19" s="52">
        <v>3237.5054106388475</v>
      </c>
      <c r="BL19" s="52">
        <v>3168.041853299655</v>
      </c>
      <c r="BM19" s="52">
        <v>3049.574583213036</v>
      </c>
      <c r="BN19" s="52">
        <v>2898.7889812805938</v>
      </c>
      <c r="BO19" s="52">
        <v>2869.5435737430107</v>
      </c>
      <c r="BP19" s="52">
        <v>2918.5151012759993</v>
      </c>
      <c r="BQ19" s="52">
        <v>2879.7515856657174</v>
      </c>
      <c r="BR19" s="13">
        <v>2892.1861122584055</v>
      </c>
      <c r="BS19" s="13">
        <v>2935.1781910174977</v>
      </c>
      <c r="BT19" s="13">
        <v>3012.3964199328498</v>
      </c>
      <c r="BU19" s="13">
        <v>3077.6237839366254</v>
      </c>
      <c r="BV19" s="13">
        <v>3077.6237839366254</v>
      </c>
      <c r="BW19" s="13">
        <v>3446.8297814242355</v>
      </c>
      <c r="BX19" s="13">
        <v>3580.9684597199434</v>
      </c>
      <c r="BY19" s="13">
        <v>3513.7610656378256</v>
      </c>
      <c r="BZ19" s="13">
        <v>3479.5040942610772</v>
      </c>
      <c r="CA19" s="13">
        <v>3458.0429231201274</v>
      </c>
      <c r="CB19" s="13">
        <v>3525.7073021270189</v>
      </c>
      <c r="CC19" s="13">
        <v>3535.678976435574</v>
      </c>
      <c r="CD19" s="13">
        <v>3638.96280736886</v>
      </c>
      <c r="CE19" s="13">
        <v>3640.0660541921275</v>
      </c>
      <c r="CF19" s="13">
        <v>3500.8361173141088</v>
      </c>
      <c r="CG19" s="13">
        <v>3503.669542552203</v>
      </c>
      <c r="CH19" s="13">
        <v>3729.50581647835</v>
      </c>
      <c r="CI19" s="13">
        <v>3920.0845609626963</v>
      </c>
      <c r="CJ19" s="13">
        <v>3872.5014738028494</v>
      </c>
      <c r="CK19" s="16">
        <v>3797.0892427555327</v>
      </c>
      <c r="CL19" s="16">
        <v>3704.3971343179355</v>
      </c>
      <c r="CM19" s="16">
        <v>3850.6890320859193</v>
      </c>
      <c r="CN19" s="16">
        <v>3904.2956276216196</v>
      </c>
      <c r="CO19" s="16">
        <v>3922.4844253854039</v>
      </c>
      <c r="CP19" s="16">
        <v>3976.2299280899283</v>
      </c>
      <c r="CQ19" s="16">
        <v>4073.7748766122149</v>
      </c>
      <c r="CR19" s="16">
        <v>4143.8498124760272</v>
      </c>
      <c r="CS19" s="16">
        <v>4376.5096653853798</v>
      </c>
      <c r="CT19" s="16">
        <v>4290.8443973125259</v>
      </c>
      <c r="CU19" s="16">
        <v>4262.294746466363</v>
      </c>
      <c r="CV19" s="16">
        <v>4115.7891162300193</v>
      </c>
      <c r="CW19" s="15">
        <v>7056.03</v>
      </c>
      <c r="CX19" s="12">
        <v>4633.5600000000004</v>
      </c>
      <c r="CY19" s="11">
        <v>4416.32</v>
      </c>
      <c r="CZ19" s="13">
        <v>4730.37</v>
      </c>
      <c r="DA19" s="13">
        <v>4005.2714181200786</v>
      </c>
      <c r="DB19" s="13">
        <v>3049.574583213036</v>
      </c>
      <c r="DC19" s="13">
        <v>3513.7610656378256</v>
      </c>
      <c r="DD19" s="13">
        <v>3797.0892427555327</v>
      </c>
      <c r="DE19" s="13">
        <v>4009.4376736046602</v>
      </c>
      <c r="DF19" s="13">
        <v>4069.7225241496649</v>
      </c>
      <c r="DG19" s="14" t="s">
        <v>71</v>
      </c>
      <c r="DH19" s="81"/>
    </row>
    <row r="20" spans="1:112" s="1" customFormat="1" ht="29.25" customHeight="1" x14ac:dyDescent="0.2">
      <c r="A20" s="92"/>
      <c r="B20" s="14" t="s">
        <v>15</v>
      </c>
      <c r="C20" s="24">
        <v>3.4000000000000002E-2</v>
      </c>
      <c r="D20" s="88">
        <f>SUM(C20)</f>
        <v>3.4000000000000002E-2</v>
      </c>
      <c r="E20" s="84">
        <v>5.2999999999999999E-2</v>
      </c>
      <c r="F20" s="84">
        <v>0.06</v>
      </c>
      <c r="G20" s="84">
        <v>7.0000000000000001E-3</v>
      </c>
      <c r="H20" s="84">
        <v>7.2999999999999995E-2</v>
      </c>
      <c r="I20" s="84">
        <v>3.4000000000000002E-2</v>
      </c>
      <c r="J20" s="84">
        <v>6.3E-2</v>
      </c>
      <c r="K20" s="84">
        <v>5.3999999999999999E-2</v>
      </c>
      <c r="L20" s="84">
        <v>3.5000000000000003E-2</v>
      </c>
      <c r="M20" s="84">
        <v>4.9000000000000002E-2</v>
      </c>
      <c r="N20" s="84">
        <v>2.9000000000000001E-2</v>
      </c>
      <c r="O20" s="84">
        <v>1.0999999999999999E-2</v>
      </c>
      <c r="P20" s="84">
        <v>1.4999999999999999E-2</v>
      </c>
      <c r="Q20" s="53">
        <v>3.2000000000000001E-2</v>
      </c>
      <c r="R20" s="53">
        <v>1.7999999999999999E-2</v>
      </c>
      <c r="S20" s="53">
        <v>4.9000000000000002E-2</v>
      </c>
      <c r="T20" s="53">
        <v>1E-3</v>
      </c>
      <c r="U20" s="53">
        <v>1.2999999999999999E-2</v>
      </c>
      <c r="V20" s="53">
        <v>1.0999999999999999E-2</v>
      </c>
      <c r="W20" s="53">
        <v>7.0000000000000001E-3</v>
      </c>
      <c r="X20" s="53">
        <v>1.6E-2</v>
      </c>
      <c r="Y20" s="53">
        <v>1.2E-2</v>
      </c>
      <c r="Z20" s="53">
        <v>1E-3</v>
      </c>
      <c r="AA20" s="53">
        <v>1.4999999999999999E-2</v>
      </c>
      <c r="AB20" s="53">
        <v>3.0000000000000001E-3</v>
      </c>
      <c r="AC20" s="53">
        <v>7.0000000000000001E-3</v>
      </c>
      <c r="AD20" s="53">
        <v>0</v>
      </c>
      <c r="AE20" s="53">
        <v>1.6E-2</v>
      </c>
      <c r="AF20" s="53">
        <v>0</v>
      </c>
      <c r="AG20" s="53">
        <v>1.0999999999999999E-2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2E-3</v>
      </c>
      <c r="AT20" s="56">
        <v>0</v>
      </c>
      <c r="AU20" s="56">
        <v>0</v>
      </c>
      <c r="AV20" s="56">
        <v>0</v>
      </c>
      <c r="AW20" s="56">
        <v>0</v>
      </c>
      <c r="AX20" s="56">
        <v>0</v>
      </c>
      <c r="AY20" s="56">
        <v>0.31</v>
      </c>
      <c r="AZ20" s="56">
        <v>0</v>
      </c>
      <c r="BA20" s="56">
        <v>0</v>
      </c>
      <c r="BB20" s="56">
        <v>0</v>
      </c>
      <c r="BC20" s="56">
        <v>0</v>
      </c>
      <c r="BD20" s="56">
        <v>0.53</v>
      </c>
      <c r="BE20" s="56">
        <v>0</v>
      </c>
      <c r="BF20" s="56">
        <v>0</v>
      </c>
      <c r="BG20" s="56">
        <v>0</v>
      </c>
      <c r="BH20" s="56">
        <v>0.18</v>
      </c>
      <c r="BI20" s="56">
        <v>0.35</v>
      </c>
      <c r="BJ20" s="56">
        <v>0.05</v>
      </c>
      <c r="BK20" s="53">
        <v>0</v>
      </c>
      <c r="BL20" s="53">
        <v>0.02</v>
      </c>
      <c r="BM20" s="53">
        <v>0</v>
      </c>
      <c r="BN20" s="53">
        <v>0.5</v>
      </c>
      <c r="BO20" s="53">
        <v>0.3</v>
      </c>
      <c r="BP20" s="53">
        <v>0.61099999999999999</v>
      </c>
      <c r="BQ20" s="53">
        <v>0</v>
      </c>
      <c r="BR20" s="23">
        <v>0</v>
      </c>
      <c r="BS20" s="23">
        <v>0.75</v>
      </c>
      <c r="BT20" s="23">
        <v>0.05</v>
      </c>
      <c r="BU20" s="23">
        <v>0</v>
      </c>
      <c r="BV20" s="22">
        <v>0</v>
      </c>
      <c r="BW20" s="22">
        <v>0.158</v>
      </c>
      <c r="BX20" s="22">
        <v>0.215</v>
      </c>
      <c r="BY20" s="22">
        <v>1.3</v>
      </c>
      <c r="BZ20" s="22">
        <v>0</v>
      </c>
      <c r="CA20" s="22">
        <v>0.16</v>
      </c>
      <c r="CB20" s="22">
        <v>0.05</v>
      </c>
      <c r="CC20" s="22">
        <v>0.60699999999999998</v>
      </c>
      <c r="CD20" s="22">
        <v>3.5000000000000003E-2</v>
      </c>
      <c r="CE20" s="22">
        <v>0.55000000000000004</v>
      </c>
      <c r="CF20" s="23">
        <f>1066/1000</f>
        <v>1.0660000000000001</v>
      </c>
      <c r="CG20" s="23">
        <f>250/1000</f>
        <v>0.25</v>
      </c>
      <c r="CH20" s="23">
        <v>0.87</v>
      </c>
      <c r="CI20" s="23">
        <v>1.5529999999999999</v>
      </c>
      <c r="CJ20" s="23">
        <v>2.411</v>
      </c>
      <c r="CK20" s="23">
        <v>2.27</v>
      </c>
      <c r="CL20" s="23">
        <f>3950/1000</f>
        <v>3.95</v>
      </c>
      <c r="CM20" s="23">
        <v>2.37</v>
      </c>
      <c r="CN20" s="23">
        <v>1.1499999999999999</v>
      </c>
      <c r="CO20" s="23">
        <v>1.724</v>
      </c>
      <c r="CP20" s="23">
        <v>2.8149999999999999</v>
      </c>
      <c r="CQ20" s="23">
        <v>1.2</v>
      </c>
      <c r="CR20" s="23">
        <v>2.1</v>
      </c>
      <c r="CS20" s="23">
        <v>4.1100000000000003</v>
      </c>
      <c r="CT20" s="23">
        <v>4.22</v>
      </c>
      <c r="CU20" s="23">
        <v>3.8849999999999998</v>
      </c>
      <c r="CV20" s="23">
        <v>2.15</v>
      </c>
      <c r="CW20" s="99">
        <v>0.48300000000000004</v>
      </c>
      <c r="CX20" s="23">
        <v>0.17800000000000005</v>
      </c>
      <c r="CY20" s="22">
        <v>3.4000000000000002E-2</v>
      </c>
      <c r="CZ20" s="23">
        <v>0.312</v>
      </c>
      <c r="DA20" s="23">
        <v>1.1300000000000001</v>
      </c>
      <c r="DB20" s="23">
        <v>2.5839999999999996</v>
      </c>
      <c r="DC20" s="23">
        <v>8.8520000000000003</v>
      </c>
      <c r="DD20" s="23">
        <v>31.943999999999996</v>
      </c>
      <c r="DE20" s="23">
        <v>15.706000000000001</v>
      </c>
      <c r="DF20" s="13">
        <v>0</v>
      </c>
      <c r="DG20" s="14" t="s">
        <v>20</v>
      </c>
      <c r="DH20" s="81"/>
    </row>
    <row r="21" spans="1:112" s="1" customFormat="1" ht="29.25" customHeight="1" x14ac:dyDescent="0.2">
      <c r="A21" s="92"/>
      <c r="B21" s="14" t="s">
        <v>16</v>
      </c>
      <c r="C21" s="24">
        <v>0.29542209999999997</v>
      </c>
      <c r="D21" s="88">
        <f>SUM(C21)</f>
        <v>0.29542209999999997</v>
      </c>
      <c r="E21" s="84">
        <v>0.52732042500000009</v>
      </c>
      <c r="F21" s="84">
        <v>0.43961899500000001</v>
      </c>
      <c r="G21" s="84">
        <v>5.1246519999999997E-2</v>
      </c>
      <c r="H21" s="84">
        <v>0.63731256400000003</v>
      </c>
      <c r="I21" s="84">
        <v>0.25463377999999998</v>
      </c>
      <c r="J21" s="84">
        <v>0.45354375499999999</v>
      </c>
      <c r="K21" s="84">
        <v>0.454467591</v>
      </c>
      <c r="L21" s="84">
        <v>0.24925958500000001</v>
      </c>
      <c r="M21" s="84">
        <v>0.38551966399999998</v>
      </c>
      <c r="N21" s="84">
        <v>0.20761221599999999</v>
      </c>
      <c r="O21" s="84">
        <v>7.8606830000000003E-2</v>
      </c>
      <c r="P21" s="84">
        <v>0.10712564599999999</v>
      </c>
      <c r="Q21" s="53">
        <v>0.22987623400000001</v>
      </c>
      <c r="R21" s="53">
        <v>0.13017239999999999</v>
      </c>
      <c r="S21" s="53">
        <v>0.35287497200000001</v>
      </c>
      <c r="T21" s="53">
        <v>7.3026999999999996E-3</v>
      </c>
      <c r="U21" s="53">
        <v>9.3043487999999994E-2</v>
      </c>
      <c r="V21" s="53">
        <v>7.8770608999999991E-2</v>
      </c>
      <c r="W21" s="53">
        <v>0.23718804499999999</v>
      </c>
      <c r="X21" s="53">
        <v>0.11445741499999999</v>
      </c>
      <c r="Y21" s="53">
        <v>8.5576300000000008E-2</v>
      </c>
      <c r="Z21" s="53">
        <v>0.10290000000000001</v>
      </c>
      <c r="AA21" s="53">
        <v>0.20179396999999999</v>
      </c>
      <c r="AB21" s="53">
        <v>2.1285597999999999E-2</v>
      </c>
      <c r="AC21" s="53">
        <v>0.23696600000000001</v>
      </c>
      <c r="AD21" s="53">
        <v>0</v>
      </c>
      <c r="AE21" s="53">
        <v>0.16</v>
      </c>
      <c r="AF21" s="53">
        <v>0</v>
      </c>
      <c r="AG21" s="53">
        <v>0.110055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0.14180000000000001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21.988890549999997</v>
      </c>
      <c r="AZ21" s="53">
        <v>0</v>
      </c>
      <c r="BA21" s="53">
        <v>0</v>
      </c>
      <c r="BB21" s="53">
        <v>0</v>
      </c>
      <c r="BC21" s="53">
        <v>0</v>
      </c>
      <c r="BD21" s="53">
        <f>53000/1000000</f>
        <v>5.2999999999999999E-2</v>
      </c>
      <c r="BE21" s="53">
        <v>0</v>
      </c>
      <c r="BF21" s="53">
        <v>0</v>
      </c>
      <c r="BG21" s="53">
        <v>0</v>
      </c>
      <c r="BH21" s="53">
        <v>1.7999999999999999E-2</v>
      </c>
      <c r="BI21" s="53">
        <v>3.5000999999999997E-2</v>
      </c>
      <c r="BJ21" s="53">
        <v>5.0000000000000001E-3</v>
      </c>
      <c r="BK21" s="53">
        <v>0</v>
      </c>
      <c r="BL21" s="53">
        <f>(2000000/1000000)*0.709</f>
        <v>1.4179999999999999</v>
      </c>
      <c r="BM21" s="53">
        <v>0</v>
      </c>
      <c r="BN21" s="53">
        <f>50000/1000000</f>
        <v>0.05</v>
      </c>
      <c r="BO21" s="53">
        <v>0.03</v>
      </c>
      <c r="BP21" s="53">
        <v>6.1100000000000002E-2</v>
      </c>
      <c r="BQ21" s="53">
        <v>0</v>
      </c>
      <c r="BR21" s="23">
        <v>0</v>
      </c>
      <c r="BS21" s="23">
        <v>7.4999999999999997E-2</v>
      </c>
      <c r="BT21" s="23">
        <v>5.0000000000000001E-3</v>
      </c>
      <c r="BU21" s="23">
        <v>0</v>
      </c>
      <c r="BV21" s="22">
        <v>0</v>
      </c>
      <c r="BW21" s="22">
        <v>1.5800000000000002E-2</v>
      </c>
      <c r="BX21" s="22">
        <v>2.1499999999999998E-2</v>
      </c>
      <c r="BY21" s="22">
        <v>0.13</v>
      </c>
      <c r="BZ21" s="22">
        <v>0</v>
      </c>
      <c r="CA21" s="22">
        <v>1.6E-2</v>
      </c>
      <c r="CB21" s="22">
        <v>5.0000000000000001E-3</v>
      </c>
      <c r="CC21" s="22">
        <v>6.0699999999999997E-2</v>
      </c>
      <c r="CD21" s="22">
        <v>3.5000000000000001E-3</v>
      </c>
      <c r="CE21" s="22">
        <v>5.5E-2</v>
      </c>
      <c r="CF21" s="23">
        <f>106600/1000000</f>
        <v>0.1066</v>
      </c>
      <c r="CG21" s="23">
        <f>25000/1000000</f>
        <v>2.5000000000000001E-2</v>
      </c>
      <c r="CH21" s="23">
        <v>8.6999999999999994E-2</v>
      </c>
      <c r="CI21" s="23">
        <v>0.15529999999999999</v>
      </c>
      <c r="CJ21" s="23">
        <v>0.24110000000000001</v>
      </c>
      <c r="CK21" s="23">
        <v>0.22700000000000001</v>
      </c>
      <c r="CL21" s="23">
        <f>395000/1000000</f>
        <v>0.39500000000000002</v>
      </c>
      <c r="CM21" s="23">
        <v>0.23699999999999999</v>
      </c>
      <c r="CN21" s="23">
        <v>0.115</v>
      </c>
      <c r="CO21" s="23">
        <v>0.1724</v>
      </c>
      <c r="CP21" s="23">
        <v>0.28149999999999997</v>
      </c>
      <c r="CQ21" s="23">
        <v>0.12</v>
      </c>
      <c r="CR21" s="23">
        <f>210000/1000000</f>
        <v>0.21</v>
      </c>
      <c r="CS21" s="23">
        <v>0.41099999999999998</v>
      </c>
      <c r="CT21" s="23">
        <v>0.42199999999999999</v>
      </c>
      <c r="CU21" s="23">
        <f>388500/1000000</f>
        <v>0.38850000000000001</v>
      </c>
      <c r="CV21" s="23">
        <v>0.215</v>
      </c>
      <c r="CW21" s="99">
        <v>3.8462675709999994</v>
      </c>
      <c r="CX21" s="23">
        <v>1.6552417309999998</v>
      </c>
      <c r="CY21" s="22">
        <v>0.50702100000000005</v>
      </c>
      <c r="CZ21" s="23">
        <v>22.130690549999997</v>
      </c>
      <c r="DA21" s="23">
        <v>1.5290009999999998</v>
      </c>
      <c r="DB21" s="23">
        <v>0.25840000000000002</v>
      </c>
      <c r="DC21" s="23">
        <v>0.88519999999999999</v>
      </c>
      <c r="DD21" s="23">
        <v>3.1943999999999999</v>
      </c>
      <c r="DE21" s="23">
        <v>1.8538000000000001</v>
      </c>
      <c r="DF21" s="13">
        <v>0</v>
      </c>
      <c r="DG21" s="14" t="s">
        <v>21</v>
      </c>
      <c r="DH21" s="81"/>
    </row>
    <row r="22" spans="1:112" s="1" customFormat="1" ht="29.25" customHeight="1" x14ac:dyDescent="0.2">
      <c r="A22" s="92"/>
      <c r="B22" s="14" t="s">
        <v>17</v>
      </c>
      <c r="C22" s="24">
        <v>11.536680151303164</v>
      </c>
      <c r="D22" s="88">
        <f>+C22</f>
        <v>11.536680151303164</v>
      </c>
      <c r="E22" s="24">
        <v>11.567684121244525</v>
      </c>
      <c r="F22" s="24">
        <v>11.225146671693164</v>
      </c>
      <c r="G22" s="24">
        <v>11.222261340648755</v>
      </c>
      <c r="H22" s="24">
        <v>10.266198220431219</v>
      </c>
      <c r="I22" s="24">
        <v>10.080575272122084</v>
      </c>
      <c r="J22" s="24">
        <v>10.1103940170351</v>
      </c>
      <c r="K22" s="24">
        <v>9.3795088975549081</v>
      </c>
      <c r="L22" s="24">
        <v>8.7529676319245162</v>
      </c>
      <c r="M22" s="24">
        <v>8.1268685827484717</v>
      </c>
      <c r="N22" s="24">
        <v>8.8051114556910992</v>
      </c>
      <c r="O22" s="24">
        <v>8.5042625758274291</v>
      </c>
      <c r="P22" s="24">
        <v>9.3781371386997439</v>
      </c>
      <c r="Q22" s="54">
        <v>8.7828619820968683</v>
      </c>
      <c r="R22" s="54">
        <v>8.4812492559070094</v>
      </c>
      <c r="S22" s="54">
        <v>8.6701783074551937</v>
      </c>
      <c r="T22" s="54">
        <v>8.382816005443674</v>
      </c>
      <c r="U22" s="54">
        <v>8.5804913011479123</v>
      </c>
      <c r="V22" s="54">
        <v>8.2718185206569927</v>
      </c>
      <c r="W22" s="54">
        <v>8.2466256093756041</v>
      </c>
      <c r="X22" s="54">
        <v>8.2732267813217177</v>
      </c>
      <c r="Y22" s="54">
        <v>8.0190802493660645</v>
      </c>
      <c r="Z22" s="54">
        <v>8.1576149043037631</v>
      </c>
      <c r="AA22" s="54">
        <v>8.2424207685197981</v>
      </c>
      <c r="AB22" s="54">
        <v>7.5586456901868946</v>
      </c>
      <c r="AC22" s="54">
        <v>7.4136103902711135</v>
      </c>
      <c r="AD22" s="54">
        <v>7.3448547630621599</v>
      </c>
      <c r="AE22" s="54">
        <v>6.9870097763613881</v>
      </c>
      <c r="AF22" s="54">
        <v>7.0102738944831477</v>
      </c>
      <c r="AG22" s="54">
        <v>7.0312632092141607</v>
      </c>
      <c r="AH22" s="54">
        <v>6.7467124235142499</v>
      </c>
      <c r="AI22" s="54">
        <v>6.8316521668525505</v>
      </c>
      <c r="AJ22" s="54">
        <v>6.9336076018096975</v>
      </c>
      <c r="AK22" s="54">
        <v>6.7232617815571833</v>
      </c>
      <c r="AL22" s="54">
        <v>7.3633073968148306</v>
      </c>
      <c r="AM22" s="54">
        <v>7.5925218199183426</v>
      </c>
      <c r="AN22" s="54">
        <v>14.321714743484845</v>
      </c>
      <c r="AO22" s="54">
        <v>13.250453396305522</v>
      </c>
      <c r="AP22" s="54">
        <v>13.253404310736419</v>
      </c>
      <c r="AQ22" s="54">
        <v>13.087368143289204</v>
      </c>
      <c r="AR22" s="54">
        <v>13.292841885173841</v>
      </c>
      <c r="AS22" s="54">
        <v>13.719006801451044</v>
      </c>
      <c r="AT22" s="54">
        <v>13.946755613638524</v>
      </c>
      <c r="AU22" s="54">
        <v>13.533252153899557</v>
      </c>
      <c r="AV22" s="54">
        <v>13.693067484342897</v>
      </c>
      <c r="AW22" s="54">
        <v>13.024792693195232</v>
      </c>
      <c r="AX22" s="54">
        <v>13.238572526716968</v>
      </c>
      <c r="AY22" s="54">
        <v>22.365799233944802</v>
      </c>
      <c r="AZ22" s="54">
        <v>37.413579811430012</v>
      </c>
      <c r="BA22" s="54">
        <v>37.319696366686557</v>
      </c>
      <c r="BB22" s="54">
        <v>36.420981165740152</v>
      </c>
      <c r="BC22" s="54">
        <v>37.593521020371107</v>
      </c>
      <c r="BD22" s="54">
        <v>37.621906604597079</v>
      </c>
      <c r="BE22" s="54">
        <v>37.958695255302906</v>
      </c>
      <c r="BF22" s="54">
        <v>38.915898661417081</v>
      </c>
      <c r="BG22" s="54">
        <v>38.92565158704538</v>
      </c>
      <c r="BH22" s="54">
        <v>37.132561848751223</v>
      </c>
      <c r="BI22" s="54">
        <v>30.841150041160752</v>
      </c>
      <c r="BJ22" s="54">
        <v>23.751486769724018</v>
      </c>
      <c r="BK22" s="54">
        <v>18.394546480488721</v>
      </c>
      <c r="BL22" s="54">
        <v>10.474548697020911</v>
      </c>
      <c r="BM22" s="54">
        <v>9.9844970436289469</v>
      </c>
      <c r="BN22" s="54">
        <v>9.4932741256515936</v>
      </c>
      <c r="BO22" s="54">
        <v>9.3974980369250396</v>
      </c>
      <c r="BP22" s="54">
        <v>9.8864561420809363</v>
      </c>
      <c r="BQ22" s="54">
        <v>9.7551449157568495</v>
      </c>
      <c r="BR22" s="24">
        <v>9.776438148754</v>
      </c>
      <c r="BS22" s="24">
        <v>9.9217639965938638</v>
      </c>
      <c r="BT22" s="24">
        <v>9.7447458871577535</v>
      </c>
      <c r="BU22" s="24">
        <v>10.292518692908326</v>
      </c>
      <c r="BV22" s="24">
        <v>10.292518692908326</v>
      </c>
      <c r="BW22" s="24">
        <v>11.421408589839531</v>
      </c>
      <c r="BX22" s="24">
        <v>11.763277954477269</v>
      </c>
      <c r="BY22" s="24">
        <v>11.364035483704653</v>
      </c>
      <c r="BZ22" s="24">
        <v>11.623055666802365</v>
      </c>
      <c r="CA22" s="24">
        <v>11.551366029403328</v>
      </c>
      <c r="CB22" s="24">
        <v>11.760281740715772</v>
      </c>
      <c r="CC22" s="24">
        <v>11.800112035543233</v>
      </c>
      <c r="CD22" s="24">
        <v>12.144667372742768</v>
      </c>
      <c r="CE22" s="24">
        <v>12.054080452351108</v>
      </c>
      <c r="CF22" s="24">
        <v>11.593501846298954</v>
      </c>
      <c r="CG22" s="24">
        <v>11.602885124929662</v>
      </c>
      <c r="CH22" s="24">
        <v>12.878380982148725</v>
      </c>
      <c r="CI22" s="24">
        <v>14.936806086637748</v>
      </c>
      <c r="CJ22" s="24">
        <v>18.631606069780922</v>
      </c>
      <c r="CK22" s="24">
        <v>17.905766965084013</v>
      </c>
      <c r="CL22" s="16">
        <v>17.464346443884484</v>
      </c>
      <c r="CM22" s="16">
        <v>18.161222463695903</v>
      </c>
      <c r="CN22" s="16">
        <v>19.128422316209171</v>
      </c>
      <c r="CO22" s="16">
        <v>19.217535190395328</v>
      </c>
      <c r="CP22" s="16">
        <v>19.481004153011785</v>
      </c>
      <c r="CQ22" s="16">
        <v>19.805038526524314</v>
      </c>
      <c r="CR22" s="16">
        <v>20.151838585568875</v>
      </c>
      <c r="CS22" s="16">
        <v>21.283280122628344</v>
      </c>
      <c r="CT22" s="16">
        <v>23.236454751951509</v>
      </c>
      <c r="CU22" s="16">
        <v>21.613124073205217</v>
      </c>
      <c r="CV22" s="16">
        <v>19.897802359583402</v>
      </c>
      <c r="CW22" s="21">
        <v>11.567684121244525</v>
      </c>
      <c r="CX22" s="12">
        <v>8.7828619820968683</v>
      </c>
      <c r="CY22" s="11">
        <v>7.4136103902711135</v>
      </c>
      <c r="CZ22" s="24">
        <v>13.250453396305522</v>
      </c>
      <c r="DA22" s="24">
        <v>37.319696366686557</v>
      </c>
      <c r="DB22" s="24">
        <v>9.9844970436289469</v>
      </c>
      <c r="DC22" s="24">
        <v>11.364035483704653</v>
      </c>
      <c r="DD22" s="24">
        <v>17.905766965084013</v>
      </c>
      <c r="DE22" s="24">
        <v>19.538947828152924</v>
      </c>
      <c r="DF22" s="24">
        <v>16.549810563647299</v>
      </c>
      <c r="DG22" s="14" t="s">
        <v>22</v>
      </c>
      <c r="DH22" s="81"/>
    </row>
    <row r="23" spans="1:112" s="1" customFormat="1" ht="29.25" customHeight="1" x14ac:dyDescent="0.2">
      <c r="A23" s="92"/>
      <c r="B23" s="14" t="s">
        <v>18</v>
      </c>
      <c r="C23" s="24">
        <v>1.4552921920907633</v>
      </c>
      <c r="D23" s="88">
        <f>+C23</f>
        <v>1.4552921920907633</v>
      </c>
      <c r="E23" s="24">
        <v>1.4745317475462336</v>
      </c>
      <c r="F23" s="24">
        <v>1.4308685269056047</v>
      </c>
      <c r="G23" s="24">
        <v>1.3856419683894445</v>
      </c>
      <c r="H23" s="24">
        <v>1.2767547746288839</v>
      </c>
      <c r="I23" s="24">
        <v>1.2536697941477237</v>
      </c>
      <c r="J23" s="24">
        <v>1.2335754263404586</v>
      </c>
      <c r="K23" s="24">
        <v>1.1449168194483168</v>
      </c>
      <c r="L23" s="24">
        <v>1.0684375878666217</v>
      </c>
      <c r="M23" s="24">
        <v>0.97349054538572177</v>
      </c>
      <c r="N23" s="24">
        <v>1.0693247771309766</v>
      </c>
      <c r="O23" s="24">
        <v>1.0486565301926001</v>
      </c>
      <c r="P23" s="24">
        <v>1.1095816088063184</v>
      </c>
      <c r="Q23" s="54">
        <v>1.0181409874538954</v>
      </c>
      <c r="R23" s="54">
        <v>0.98317695414703354</v>
      </c>
      <c r="S23" s="54">
        <v>0.96499036137625138</v>
      </c>
      <c r="T23" s="54">
        <v>0.94877858610067922</v>
      </c>
      <c r="U23" s="54">
        <v>0.97115174655696379</v>
      </c>
      <c r="V23" s="54">
        <v>0.9553189258232675</v>
      </c>
      <c r="W23" s="54">
        <v>0.95097600580578856</v>
      </c>
      <c r="X23" s="54">
        <v>0.95404357276533469</v>
      </c>
      <c r="Y23" s="54">
        <v>0.95573215404762146</v>
      </c>
      <c r="Z23" s="54">
        <v>0.96920273110331967</v>
      </c>
      <c r="AA23" s="54">
        <v>1.0099622091120588</v>
      </c>
      <c r="AB23" s="54">
        <v>1.0524444926198968</v>
      </c>
      <c r="AC23" s="54">
        <v>1.0228336766419512</v>
      </c>
      <c r="AD23" s="54">
        <v>1.0118291991620272</v>
      </c>
      <c r="AE23" s="54">
        <v>1.0183369034330538</v>
      </c>
      <c r="AF23" s="54">
        <v>1.0290057759622029</v>
      </c>
      <c r="AG23" s="54">
        <v>1.0324233924275257</v>
      </c>
      <c r="AH23" s="54">
        <v>1.0564809028091089</v>
      </c>
      <c r="AI23" s="54">
        <v>1.0710724969914351</v>
      </c>
      <c r="AJ23" s="54">
        <v>1.0870571606766342</v>
      </c>
      <c r="AK23" s="54">
        <v>1.0748021546895239</v>
      </c>
      <c r="AL23" s="54">
        <v>1.1569641083147408</v>
      </c>
      <c r="AM23" s="54">
        <v>1.304291900773749</v>
      </c>
      <c r="AN23" s="54">
        <v>1.3518933303704848</v>
      </c>
      <c r="AO23" s="54">
        <v>1.2547298904710671</v>
      </c>
      <c r="AP23" s="54">
        <v>1.255009322459538</v>
      </c>
      <c r="AQ23" s="54">
        <v>1.2392868006737274</v>
      </c>
      <c r="AR23" s="54">
        <v>1.2584195281762549</v>
      </c>
      <c r="AS23" s="54">
        <v>1.2987641179561864</v>
      </c>
      <c r="AT23" s="54">
        <v>1.3203248613435983</v>
      </c>
      <c r="AU23" s="54">
        <v>1.2744645021162022</v>
      </c>
      <c r="AV23" s="54">
        <v>1.2895147622626755</v>
      </c>
      <c r="AW23" s="54">
        <v>1.2243920810208047</v>
      </c>
      <c r="AX23" s="54">
        <v>1.1306247395447286</v>
      </c>
      <c r="AY23" s="54">
        <v>1.1136237195370422</v>
      </c>
      <c r="AZ23" s="54">
        <v>1.1256767201067601</v>
      </c>
      <c r="BA23" s="54">
        <v>1.1135754379919298</v>
      </c>
      <c r="BB23" s="54">
        <v>1.086758843245536</v>
      </c>
      <c r="BC23" s="54">
        <v>1.1217460406051909</v>
      </c>
      <c r="BD23" s="54">
        <v>1.1035026466613982</v>
      </c>
      <c r="BE23" s="54">
        <v>1.1133811244144101</v>
      </c>
      <c r="BF23" s="54">
        <v>1.141457226541335</v>
      </c>
      <c r="BG23" s="54">
        <v>1.1376128915919093</v>
      </c>
      <c r="BH23" s="54">
        <v>1.0852093499966424</v>
      </c>
      <c r="BI23" s="54">
        <v>0.90136431994295574</v>
      </c>
      <c r="BJ23" s="54">
        <v>0.90345832894235667</v>
      </c>
      <c r="BK23" s="54">
        <v>0.89245023590678796</v>
      </c>
      <c r="BL23" s="54">
        <v>0.88222867447799547</v>
      </c>
      <c r="BM23" s="54">
        <v>0.85036566978792283</v>
      </c>
      <c r="BN23" s="54">
        <v>0.80852889985993392</v>
      </c>
      <c r="BO23" s="54">
        <v>0.80037178413505194</v>
      </c>
      <c r="BP23" s="54">
        <v>0.86737371318663492</v>
      </c>
      <c r="BQ23" s="54">
        <v>0.85585331555142719</v>
      </c>
      <c r="BR23" s="24">
        <v>0.8549517592099446</v>
      </c>
      <c r="BS23" s="24">
        <v>0.86766053794703557</v>
      </c>
      <c r="BT23" s="24">
        <v>0.89169104976113012</v>
      </c>
      <c r="BU23" s="24">
        <v>0.92952402066414352</v>
      </c>
      <c r="BV23" s="24">
        <v>0.92952402066414352</v>
      </c>
      <c r="BW23" s="24">
        <v>1.0419532233838364</v>
      </c>
      <c r="BX23" s="24">
        <v>1.0949042533132027</v>
      </c>
      <c r="BY23" s="24">
        <v>1.0554406561760357</v>
      </c>
      <c r="BZ23" s="24">
        <v>1.0470222604418835</v>
      </c>
      <c r="CA23" s="24">
        <v>1.0405643505469679</v>
      </c>
      <c r="CB23" s="24">
        <v>1.078504473744498</v>
      </c>
      <c r="CC23" s="24">
        <v>1.0811357550526175</v>
      </c>
      <c r="CD23" s="24">
        <v>1.1128441625853278</v>
      </c>
      <c r="CE23" s="24">
        <v>1.1121660200940138</v>
      </c>
      <c r="CF23" s="24">
        <v>1.0696708768719059</v>
      </c>
      <c r="CG23" s="24">
        <v>1.070536622184574</v>
      </c>
      <c r="CH23" s="24">
        <v>1.1279254191107733</v>
      </c>
      <c r="CI23" s="24">
        <v>1.1875777473566191</v>
      </c>
      <c r="CJ23" s="24">
        <v>1.1825860930430343</v>
      </c>
      <c r="CK23" s="24">
        <v>1.1486919363198629</v>
      </c>
      <c r="CL23" s="16">
        <v>1.1192809018762551</v>
      </c>
      <c r="CM23" s="16">
        <v>1.163943324398433</v>
      </c>
      <c r="CN23" s="16">
        <v>1.1931463111125535</v>
      </c>
      <c r="CO23" s="16">
        <v>1.1987047777414375</v>
      </c>
      <c r="CP23" s="16">
        <v>1.2151293148172473</v>
      </c>
      <c r="CQ23" s="16">
        <v>1.2462089765057185</v>
      </c>
      <c r="CR23" s="16">
        <v>1.2680309662006759</v>
      </c>
      <c r="CS23" s="16">
        <v>1.3392256067961259</v>
      </c>
      <c r="CT23" s="16">
        <v>1.3131023406071498</v>
      </c>
      <c r="CU23" s="16">
        <v>1.3031369171214131</v>
      </c>
      <c r="CV23" s="16">
        <v>1.2589758862598734</v>
      </c>
      <c r="CW23" s="21">
        <v>1.4745317475462336</v>
      </c>
      <c r="CX23" s="12">
        <v>1.0181409874538954</v>
      </c>
      <c r="CY23" s="11">
        <v>1.0228336766419512</v>
      </c>
      <c r="CZ23" s="24">
        <v>1.2547298904710671</v>
      </c>
      <c r="DA23" s="24">
        <v>1.1135754379919298</v>
      </c>
      <c r="DB23" s="24">
        <v>0.85036566978792283</v>
      </c>
      <c r="DC23" s="24">
        <v>1.0554406561760357</v>
      </c>
      <c r="DD23" s="24">
        <v>1.1486919363198629</v>
      </c>
      <c r="DE23" s="24">
        <v>1.2258151996541793</v>
      </c>
      <c r="DF23" s="24">
        <v>1.246479157423328</v>
      </c>
      <c r="DG23" s="14" t="s">
        <v>23</v>
      </c>
      <c r="DH23" s="81"/>
    </row>
    <row r="24" spans="1:112" s="1" customFormat="1" ht="29.25" customHeight="1" x14ac:dyDescent="0.2">
      <c r="A24" s="92"/>
      <c r="B24" s="14" t="s">
        <v>19</v>
      </c>
      <c r="C24" s="24">
        <v>4.968159006499123</v>
      </c>
      <c r="D24" s="88">
        <f>+C24</f>
        <v>4.968159006499123</v>
      </c>
      <c r="E24" s="24">
        <v>4.9630712591231632</v>
      </c>
      <c r="F24" s="24">
        <v>5.1145203065844989</v>
      </c>
      <c r="G24" s="24">
        <v>5.2814553137542743</v>
      </c>
      <c r="H24" s="24">
        <v>5.7502940079648992</v>
      </c>
      <c r="I24" s="24">
        <v>5.8561794855878526</v>
      </c>
      <c r="J24" s="24">
        <v>5.9515739154832845</v>
      </c>
      <c r="K24" s="24">
        <v>6.3960226390452322</v>
      </c>
      <c r="L24" s="24">
        <v>6.8538527473906621</v>
      </c>
      <c r="M24" s="24">
        <v>7.515335907945726</v>
      </c>
      <c r="N24" s="24">
        <v>6.0237973027142662</v>
      </c>
      <c r="O24" s="24">
        <v>6.1792838476298062</v>
      </c>
      <c r="P24" s="24">
        <v>6.1085740148111825</v>
      </c>
      <c r="Q24" s="55">
        <v>6.5607628034148293</v>
      </c>
      <c r="R24" s="55">
        <v>6.7940786151915873</v>
      </c>
      <c r="S24" s="55">
        <v>6.9221225273099938</v>
      </c>
      <c r="T24" s="55">
        <v>7.1475606016259432</v>
      </c>
      <c r="U24" s="55">
        <v>6.982896818877121</v>
      </c>
      <c r="V24" s="55">
        <v>7.098626708180741</v>
      </c>
      <c r="W24" s="55">
        <v>7.1354818128755646</v>
      </c>
      <c r="X24" s="55">
        <v>7.1125388688901294</v>
      </c>
      <c r="Y24" s="55">
        <v>7.097572814405912</v>
      </c>
      <c r="Z24" s="55">
        <v>4.2103690005999672</v>
      </c>
      <c r="AA24" s="55">
        <v>6.7313536905322415</v>
      </c>
      <c r="AB24" s="55">
        <v>6.6096996112301625</v>
      </c>
      <c r="AC24" s="55">
        <v>6.6912025580963261</v>
      </c>
      <c r="AD24" s="55">
        <v>6.7525500601940127</v>
      </c>
      <c r="AE24" s="55">
        <v>6.7093977412326735</v>
      </c>
      <c r="AF24" s="55">
        <v>6.7527763570046497</v>
      </c>
      <c r="AG24" s="55">
        <v>6.7304227375171273</v>
      </c>
      <c r="AH24" s="55">
        <v>6.5549459976534932</v>
      </c>
      <c r="AI24" s="55">
        <v>6.4655405743213734</v>
      </c>
      <c r="AJ24" s="55">
        <v>6.370467844604744</v>
      </c>
      <c r="AK24" s="55">
        <v>6.4431045817341701</v>
      </c>
      <c r="AL24" s="55">
        <v>5.7427688693912797</v>
      </c>
      <c r="AM24" s="55">
        <v>4.6019491561153236</v>
      </c>
      <c r="AN24" s="55">
        <v>4.2629041582190261</v>
      </c>
      <c r="AO24" s="55">
        <v>4.5768566475044672</v>
      </c>
      <c r="AP24" s="55">
        <v>4.5758375951906149</v>
      </c>
      <c r="AQ24" s="55">
        <v>4.6338901026808941</v>
      </c>
      <c r="AR24" s="55">
        <v>4.5608873720633474</v>
      </c>
      <c r="AS24" s="55">
        <v>4.432666859216142</v>
      </c>
      <c r="AT24" s="55">
        <v>4.3602819519318947</v>
      </c>
      <c r="AU24" s="55">
        <v>4.5363285933149404</v>
      </c>
      <c r="AV24" s="55">
        <v>4.483383929603237</v>
      </c>
      <c r="AW24" s="55">
        <v>4.7076521367761721</v>
      </c>
      <c r="AX24" s="55">
        <v>4.7681231730327278</v>
      </c>
      <c r="AY24" s="55">
        <v>3.5800265901898509</v>
      </c>
      <c r="AZ24" s="55">
        <v>2.9271770512529507</v>
      </c>
      <c r="BA24" s="55">
        <v>2.9828190940766932</v>
      </c>
      <c r="BB24" s="55">
        <v>3.0564224066651402</v>
      </c>
      <c r="BC24" s="55">
        <v>2.9610927597704007</v>
      </c>
      <c r="BD24" s="55">
        <v>2.9851366270371065</v>
      </c>
      <c r="BE24" s="55">
        <v>2.9586509923220432</v>
      </c>
      <c r="BF24" s="55">
        <v>2.8858778866051873</v>
      </c>
      <c r="BG24" s="55">
        <v>2.8841026265670173</v>
      </c>
      <c r="BH24" s="55">
        <v>3.0233727056137845</v>
      </c>
      <c r="BI24" s="55">
        <v>3.6207148417513753</v>
      </c>
      <c r="BJ24" s="55">
        <v>2.2182071151955323</v>
      </c>
      <c r="BK24" s="55">
        <v>3.0893902771209021</v>
      </c>
      <c r="BL24" s="55">
        <v>1.7467475965525856</v>
      </c>
      <c r="BM24" s="55">
        <v>1.8194864985069878</v>
      </c>
      <c r="BN24" s="55">
        <v>1.9136345716782821</v>
      </c>
      <c r="BO24" s="55">
        <v>1.9331376813152414</v>
      </c>
      <c r="BP24" s="55">
        <v>1.8079631564350531</v>
      </c>
      <c r="BQ24" s="55">
        <v>1.8322996333680392</v>
      </c>
      <c r="BR24" s="21">
        <v>1.7938775774512665</v>
      </c>
      <c r="BS24" s="21">
        <v>1.743054570319494</v>
      </c>
      <c r="BT24" s="21">
        <v>1.0306752568255968</v>
      </c>
      <c r="BU24" s="21">
        <v>5.5194906156210886</v>
      </c>
      <c r="BV24" s="21">
        <v>5.5194906156210886</v>
      </c>
      <c r="BW24" s="21">
        <v>4.9134199471428612</v>
      </c>
      <c r="BX24" s="21">
        <v>5.4708179048162986</v>
      </c>
      <c r="BY24" s="21">
        <v>5.7198253989760497</v>
      </c>
      <c r="BZ24" s="21">
        <v>5.7666556815992447</v>
      </c>
      <c r="CA24" s="21">
        <v>5.8024444752160891</v>
      </c>
      <c r="CB24" s="21">
        <v>5.6689597017603841</v>
      </c>
      <c r="CC24" s="21">
        <v>5.6482455202734769</v>
      </c>
      <c r="CD24" s="21">
        <v>5.4879326876706562</v>
      </c>
      <c r="CE24" s="21">
        <v>5.5225089376779737</v>
      </c>
      <c r="CF24" s="21">
        <v>5.7419033451786099</v>
      </c>
      <c r="CG24" s="21">
        <v>5.675964067212667</v>
      </c>
      <c r="CH24" s="21">
        <v>4.4162534384684724</v>
      </c>
      <c r="CI24" s="21">
        <v>4.9626197811533972</v>
      </c>
      <c r="CJ24" s="24">
        <v>4.8379659694443236</v>
      </c>
      <c r="CK24" s="24">
        <v>4.9613141180454621</v>
      </c>
      <c r="CL24" s="24">
        <v>5.0872129609661343</v>
      </c>
      <c r="CM24" s="24">
        <v>4.8920082203569661</v>
      </c>
      <c r="CN24" s="24">
        <v>4.7773235072949989</v>
      </c>
      <c r="CO24" s="24">
        <v>4.7551707689529401</v>
      </c>
      <c r="CP24" s="24">
        <v>4.6908965574397232</v>
      </c>
      <c r="CQ24" s="24">
        <v>4.6109220179634196</v>
      </c>
      <c r="CR24" s="24">
        <v>4.5329631156940247</v>
      </c>
      <c r="CS24" s="24">
        <v>4.2919860344201641</v>
      </c>
      <c r="CT24" s="24">
        <v>3.9103616188418675</v>
      </c>
      <c r="CU24" s="24">
        <v>4.256794980776716</v>
      </c>
      <c r="CV24" s="16">
        <v>4.4267817436455852</v>
      </c>
      <c r="CW24" s="21">
        <v>4.9630712591231632</v>
      </c>
      <c r="CX24" s="12">
        <v>6.5607628034148293</v>
      </c>
      <c r="CY24" s="11">
        <v>6.6912025580963261</v>
      </c>
      <c r="CZ24" s="24">
        <v>4.5768566475044672</v>
      </c>
      <c r="DA24" s="24">
        <v>2.9828190940766932</v>
      </c>
      <c r="DB24" s="24">
        <v>1.8194864985069878</v>
      </c>
      <c r="DC24" s="24">
        <v>5.7198253989760497</v>
      </c>
      <c r="DD24" s="24">
        <v>4.9613141180454621</v>
      </c>
      <c r="DE24" s="24">
        <v>4.5641557552508969</v>
      </c>
      <c r="DF24" s="24">
        <v>4.1420132953863957</v>
      </c>
      <c r="DG24" s="14" t="s">
        <v>24</v>
      </c>
      <c r="DH24" s="81"/>
    </row>
    <row r="25" spans="1:112" s="1" customFormat="1" ht="29.25" customHeight="1" x14ac:dyDescent="0.2">
      <c r="A25" s="92"/>
      <c r="B25" s="14" t="s">
        <v>68</v>
      </c>
      <c r="C25" s="24">
        <v>46.561999999999998</v>
      </c>
      <c r="D25" s="88">
        <f>+C25</f>
        <v>46.561999999999998</v>
      </c>
      <c r="E25" s="16">
        <v>46.469000000000001</v>
      </c>
      <c r="F25" s="16">
        <v>46.509</v>
      </c>
      <c r="G25" s="16">
        <v>46.615000000000002</v>
      </c>
      <c r="H25" s="16">
        <v>46.561999999999998</v>
      </c>
      <c r="I25" s="16">
        <v>46.802999999999997</v>
      </c>
      <c r="J25" s="16">
        <v>46.966000000000001</v>
      </c>
      <c r="K25" s="16">
        <v>47.677</v>
      </c>
      <c r="L25" s="16">
        <v>47.704000000000001</v>
      </c>
      <c r="M25" s="16">
        <v>47.5</v>
      </c>
      <c r="N25" s="16">
        <v>47.558999999999997</v>
      </c>
      <c r="O25" s="16">
        <v>47.710999999999999</v>
      </c>
      <c r="P25" s="16">
        <v>47.902000000000001</v>
      </c>
      <c r="Q25" s="11">
        <v>47.149000000000001</v>
      </c>
      <c r="R25" s="11">
        <v>47.286999999999999</v>
      </c>
      <c r="S25" s="11">
        <v>47.287999999999997</v>
      </c>
      <c r="T25" s="11">
        <v>47.25</v>
      </c>
      <c r="U25" s="11">
        <v>47.293999999999997</v>
      </c>
      <c r="V25" s="11">
        <v>47.209000000000003</v>
      </c>
      <c r="W25" s="11">
        <v>47.136000000000003</v>
      </c>
      <c r="X25" s="11">
        <v>46.921999999999997</v>
      </c>
      <c r="Y25" s="11">
        <v>47.325000000000003</v>
      </c>
      <c r="Z25" s="11">
        <v>47.039000000000001</v>
      </c>
      <c r="AA25" s="11">
        <v>47.073999999999998</v>
      </c>
      <c r="AB25" s="11">
        <v>47.344999999999999</v>
      </c>
      <c r="AC25" s="11">
        <v>47.48</v>
      </c>
      <c r="AD25" s="11">
        <v>47.351999999999997</v>
      </c>
      <c r="AE25" s="11">
        <v>47.387</v>
      </c>
      <c r="AF25" s="11">
        <v>47.298999999999999</v>
      </c>
      <c r="AG25" s="11">
        <v>47.439</v>
      </c>
      <c r="AH25" s="11">
        <v>47.567</v>
      </c>
      <c r="AI25" s="11">
        <v>47.521999999999998</v>
      </c>
      <c r="AJ25" s="11">
        <v>47.677</v>
      </c>
      <c r="AK25" s="11">
        <v>47.697000000000003</v>
      </c>
      <c r="AL25" s="11">
        <v>47.786000000000001</v>
      </c>
      <c r="AM25" s="11">
        <v>48.017000000000003</v>
      </c>
      <c r="AN25" s="11">
        <v>47.996000000000002</v>
      </c>
      <c r="AO25" s="11">
        <v>48.106999999999999</v>
      </c>
      <c r="AP25" s="11">
        <v>48.079000000000001</v>
      </c>
      <c r="AQ25" s="11">
        <v>48.298999999999999</v>
      </c>
      <c r="AR25" s="11">
        <v>47.823999999999998</v>
      </c>
      <c r="AS25" s="11">
        <v>47.850999999999999</v>
      </c>
      <c r="AT25" s="11">
        <v>47.793999999999997</v>
      </c>
      <c r="AU25" s="11">
        <v>47.527000000000001</v>
      </c>
      <c r="AV25" s="11">
        <v>47.966000000000001</v>
      </c>
      <c r="AW25" s="11">
        <v>47.795999999999999</v>
      </c>
      <c r="AX25" s="11">
        <v>47.777000000000001</v>
      </c>
      <c r="AY25" s="11">
        <v>48.274999999999999</v>
      </c>
      <c r="AZ25" s="11">
        <v>48.118000000000002</v>
      </c>
      <c r="BA25" s="11">
        <v>48.122</v>
      </c>
      <c r="BB25" s="11">
        <v>48.21</v>
      </c>
      <c r="BC25" s="11">
        <v>48.350999999999999</v>
      </c>
      <c r="BD25" s="11">
        <v>48.173000000000002</v>
      </c>
      <c r="BE25" s="11">
        <v>48.71</v>
      </c>
      <c r="BF25" s="11">
        <v>48.811</v>
      </c>
      <c r="BG25" s="11">
        <v>48.954999999999998</v>
      </c>
      <c r="BH25" s="11">
        <v>51.162999999999997</v>
      </c>
      <c r="BI25" s="11">
        <v>50.341000000000001</v>
      </c>
      <c r="BJ25" s="11">
        <v>50.554000000000002</v>
      </c>
      <c r="BK25" s="11">
        <v>50.709000000000003</v>
      </c>
      <c r="BL25" s="11">
        <v>50.789000000000001</v>
      </c>
      <c r="BM25" s="11">
        <v>51.118000000000002</v>
      </c>
      <c r="BN25" s="11">
        <v>51.335000000000001</v>
      </c>
      <c r="BO25" s="11">
        <v>50.154000000000003</v>
      </c>
      <c r="BP25" s="11">
        <v>50.167000000000002</v>
      </c>
      <c r="BQ25" s="11">
        <v>50.228000000000002</v>
      </c>
      <c r="BR25" s="11">
        <v>50.101999999999997</v>
      </c>
      <c r="BS25" s="11">
        <v>50.634</v>
      </c>
      <c r="BT25" s="11">
        <v>50.326999999999998</v>
      </c>
      <c r="BU25" s="11">
        <v>50.253</v>
      </c>
      <c r="BV25" s="11">
        <v>50.253</v>
      </c>
      <c r="BW25" s="11">
        <v>50.881999999999998</v>
      </c>
      <c r="BX25" s="11">
        <v>51.652000000000001</v>
      </c>
      <c r="BY25" s="11">
        <v>51.631999999999998</v>
      </c>
      <c r="BZ25" s="11">
        <v>51.262999999999998</v>
      </c>
      <c r="CA25" s="11">
        <v>49.962000000000003</v>
      </c>
      <c r="CB25" s="11">
        <v>50.54</v>
      </c>
      <c r="CC25" s="11">
        <v>50.356000000000002</v>
      </c>
      <c r="CD25" s="11">
        <v>50.503999999999998</v>
      </c>
      <c r="CE25" s="11">
        <v>51.091999999999999</v>
      </c>
      <c r="CF25" s="11">
        <v>50.664999999999999</v>
      </c>
      <c r="CG25" s="21">
        <v>50.694000000000003</v>
      </c>
      <c r="CH25" s="11">
        <v>51.116999999999997</v>
      </c>
      <c r="CI25" s="11">
        <v>51.728999999999999</v>
      </c>
      <c r="CJ25" s="12">
        <v>51.612000000000002</v>
      </c>
      <c r="CK25" s="12">
        <v>51.716999999999999</v>
      </c>
      <c r="CL25" s="12">
        <v>49.08</v>
      </c>
      <c r="CM25" s="12">
        <v>48.947000000000003</v>
      </c>
      <c r="CN25" s="12">
        <v>49.069000000000003</v>
      </c>
      <c r="CO25" s="12">
        <v>49.012</v>
      </c>
      <c r="CP25" s="12">
        <v>49.042999999999999</v>
      </c>
      <c r="CQ25" s="12">
        <v>48.488</v>
      </c>
      <c r="CR25" s="12">
        <v>48.45</v>
      </c>
      <c r="CS25" s="12">
        <v>48.600999999999999</v>
      </c>
      <c r="CT25" s="12">
        <v>47.94</v>
      </c>
      <c r="CU25" s="12">
        <v>48.1</v>
      </c>
      <c r="CV25" s="12">
        <v>47.927999999999997</v>
      </c>
      <c r="CW25" s="21">
        <v>46.469000000000001</v>
      </c>
      <c r="CX25" s="12">
        <v>47.149000000000001</v>
      </c>
      <c r="CY25" s="11">
        <v>47.48</v>
      </c>
      <c r="CZ25" s="10">
        <v>48.106999999999999</v>
      </c>
      <c r="DA25" s="10">
        <v>48.122</v>
      </c>
      <c r="DB25" s="10">
        <v>51.118000000000002</v>
      </c>
      <c r="DC25" s="10">
        <v>51.631999999999998</v>
      </c>
      <c r="DD25" s="10">
        <v>51.716999999999999</v>
      </c>
      <c r="DE25" s="10">
        <v>48.131999999999998</v>
      </c>
      <c r="DF25" s="13">
        <v>49.612000000000002</v>
      </c>
      <c r="DG25" s="14" t="s">
        <v>64</v>
      </c>
      <c r="DH25" s="81"/>
    </row>
    <row r="26" spans="1:112" s="1" customFormat="1" ht="29.25" customHeight="1" x14ac:dyDescent="0.2">
      <c r="A26" s="92"/>
      <c r="B26" s="14" t="s">
        <v>67</v>
      </c>
      <c r="C26" s="24">
        <v>28.556686769999999</v>
      </c>
      <c r="D26" s="88">
        <f>SUM(C26)</f>
        <v>28.556686769999999</v>
      </c>
      <c r="E26" s="16">
        <v>47.982553669999994</v>
      </c>
      <c r="F26" s="16">
        <v>30.177591469999996</v>
      </c>
      <c r="G26" s="16">
        <v>34.190896070000001</v>
      </c>
      <c r="H26" s="16">
        <v>15.413638369999999</v>
      </c>
      <c r="I26" s="16">
        <v>19.589071609999998</v>
      </c>
      <c r="J26" s="16">
        <v>52.889295340000004</v>
      </c>
      <c r="K26" s="16">
        <v>19.883218990000003</v>
      </c>
      <c r="L26" s="16">
        <v>20.834936259999999</v>
      </c>
      <c r="M26" s="16">
        <v>20.027341940000003</v>
      </c>
      <c r="N26" s="16">
        <v>13.5943021</v>
      </c>
      <c r="O26" s="16">
        <v>12.975980560000002</v>
      </c>
      <c r="P26" s="16">
        <v>23.3558053</v>
      </c>
      <c r="Q26" s="11">
        <v>13.070571219999998</v>
      </c>
      <c r="R26" s="11">
        <v>8.9039827799999998</v>
      </c>
      <c r="S26" s="11">
        <v>18.255645649999998</v>
      </c>
      <c r="T26" s="11">
        <v>8.9492420900000003</v>
      </c>
      <c r="U26" s="11">
        <v>12.522178220000001</v>
      </c>
      <c r="V26" s="11">
        <v>9.1019531899999997</v>
      </c>
      <c r="W26" s="11">
        <v>9.8066512600000006</v>
      </c>
      <c r="X26" s="11">
        <v>119.46167344</v>
      </c>
      <c r="Y26" s="11">
        <v>6.7056834499999995</v>
      </c>
      <c r="Z26" s="11">
        <v>12.711974020000001</v>
      </c>
      <c r="AA26" s="11">
        <v>8.8595320199999996</v>
      </c>
      <c r="AB26" s="11">
        <v>6.5983192300000004</v>
      </c>
      <c r="AC26" s="11">
        <v>21.050939180000004</v>
      </c>
      <c r="AD26" s="11">
        <v>4.4952123899999998</v>
      </c>
      <c r="AE26" s="11">
        <v>6.1452319100000006</v>
      </c>
      <c r="AF26" s="11">
        <v>8.2459793700000006</v>
      </c>
      <c r="AG26" s="11">
        <v>11.764471459999999</v>
      </c>
      <c r="AH26" s="11">
        <v>14.453504280000001</v>
      </c>
      <c r="AI26" s="11">
        <v>5.9911725700000007</v>
      </c>
      <c r="AJ26" s="11">
        <v>9.7104221899999992</v>
      </c>
      <c r="AK26" s="11">
        <v>12.803953869999997</v>
      </c>
      <c r="AL26" s="11">
        <v>15.067118310000003</v>
      </c>
      <c r="AM26" s="11">
        <v>19.402756530000001</v>
      </c>
      <c r="AN26" s="11">
        <v>21.962023219999999</v>
      </c>
      <c r="AO26" s="11">
        <v>10.299068740000001</v>
      </c>
      <c r="AP26" s="11">
        <v>15.88895608</v>
      </c>
      <c r="AQ26" s="11">
        <v>20.78166457</v>
      </c>
      <c r="AR26" s="11">
        <v>7.2854669699999999</v>
      </c>
      <c r="AS26" s="11">
        <v>123.57756006999998</v>
      </c>
      <c r="AT26" s="11">
        <v>13.793668629999999</v>
      </c>
      <c r="AU26" s="11">
        <v>18.590822060000001</v>
      </c>
      <c r="AV26" s="11">
        <v>19.65998059</v>
      </c>
      <c r="AW26" s="12">
        <v>11.57889574</v>
      </c>
      <c r="AX26" s="12">
        <v>12.314312599999997</v>
      </c>
      <c r="AY26" s="12">
        <v>9.1755447899999982</v>
      </c>
      <c r="AZ26" s="12">
        <v>11.239307289999999</v>
      </c>
      <c r="BA26" s="11">
        <v>5.7551434299999995</v>
      </c>
      <c r="BB26" s="11">
        <v>9.4184472200000009</v>
      </c>
      <c r="BC26" s="11">
        <v>12.959823180000001</v>
      </c>
      <c r="BD26" s="11">
        <v>8.0828652900000009</v>
      </c>
      <c r="BE26" s="11">
        <v>11.52470774</v>
      </c>
      <c r="BF26" s="11">
        <v>7.6487041799999984</v>
      </c>
      <c r="BG26" s="11">
        <v>19.349629470000004</v>
      </c>
      <c r="BH26" s="11">
        <v>33.155695229999999</v>
      </c>
      <c r="BI26" s="20">
        <v>9.5203057800000011</v>
      </c>
      <c r="BJ26" s="11">
        <v>20.02001095</v>
      </c>
      <c r="BK26" s="11">
        <v>9.6235970799999997</v>
      </c>
      <c r="BL26" s="11">
        <v>73.158700890000006</v>
      </c>
      <c r="BM26" s="11">
        <v>9.8489547699999989</v>
      </c>
      <c r="BN26" s="11">
        <v>5.6474465700000005</v>
      </c>
      <c r="BO26" s="11">
        <v>7.8126914300000001</v>
      </c>
      <c r="BP26" s="11">
        <v>7.1297119799999997</v>
      </c>
      <c r="BQ26" s="11">
        <v>7.1602956499999992</v>
      </c>
      <c r="BR26" s="11">
        <v>10.381678259999999</v>
      </c>
      <c r="BS26" s="11">
        <v>6.7225095500000007</v>
      </c>
      <c r="BT26" s="11">
        <v>3.9285589999999999</v>
      </c>
      <c r="BU26" s="11">
        <v>0</v>
      </c>
      <c r="BV26" s="11">
        <v>5.1138660100000006</v>
      </c>
      <c r="BW26" s="11">
        <v>13.653970920000003</v>
      </c>
      <c r="BX26" s="11">
        <v>19.442270359999998</v>
      </c>
      <c r="BY26" s="11">
        <v>65.644943990000002</v>
      </c>
      <c r="BZ26" s="11">
        <v>22.849524410000001</v>
      </c>
      <c r="CA26" s="11">
        <v>173.88105456</v>
      </c>
      <c r="CB26" s="11">
        <v>42.07992651</v>
      </c>
      <c r="CC26" s="11">
        <v>26.138600929999999</v>
      </c>
      <c r="CD26" s="11">
        <v>26.89136834</v>
      </c>
      <c r="CE26" s="11">
        <v>17.281500179999998</v>
      </c>
      <c r="CF26" s="11">
        <v>10.66068544</v>
      </c>
      <c r="CG26" s="11">
        <f>46456606.79/1000000</f>
        <v>46.456606790000002</v>
      </c>
      <c r="CH26" s="11">
        <v>47.581396909999995</v>
      </c>
      <c r="CI26" s="11">
        <v>22.925513599999999</v>
      </c>
      <c r="CJ26" s="12">
        <v>26.32577706</v>
      </c>
      <c r="CK26" s="12">
        <v>495.7353526</v>
      </c>
      <c r="CL26" s="12">
        <f>22830660.83/1000000</f>
        <v>22.830660829999999</v>
      </c>
      <c r="CM26" s="12">
        <v>356.62202654000004</v>
      </c>
      <c r="CN26" s="12">
        <v>17.769431109999999</v>
      </c>
      <c r="CO26" s="12">
        <v>79.496134900000001</v>
      </c>
      <c r="CP26" s="12">
        <v>39.943380420000004</v>
      </c>
      <c r="CQ26" s="12">
        <v>11.551086300000001</v>
      </c>
      <c r="CR26" s="12">
        <v>108.78831199000001</v>
      </c>
      <c r="CS26" s="12">
        <v>19.923009109999999</v>
      </c>
      <c r="CT26" s="12">
        <v>22.600341879999995</v>
      </c>
      <c r="CU26" s="12">
        <v>39.994490859999999</v>
      </c>
      <c r="CV26" s="12">
        <f>16554820/1000000</f>
        <v>16.554819999999999</v>
      </c>
      <c r="CW26" s="15">
        <v>310.91463167999996</v>
      </c>
      <c r="CX26" s="12">
        <v>234.94740656999997</v>
      </c>
      <c r="CY26" s="11">
        <v>151.09278527999999</v>
      </c>
      <c r="CZ26" s="10">
        <v>274.18524812999993</v>
      </c>
      <c r="DA26" s="10">
        <v>220.21763043999999</v>
      </c>
      <c r="DB26" s="10">
        <v>96.8419545</v>
      </c>
      <c r="DC26" s="10">
        <v>528.71689872000002</v>
      </c>
      <c r="DD26" s="10">
        <v>1231.8090465400005</v>
      </c>
      <c r="DE26" s="10">
        <v>994.9661830099999</v>
      </c>
      <c r="DF26" s="10">
        <v>666.47031956000001</v>
      </c>
      <c r="DG26" s="14" t="s">
        <v>63</v>
      </c>
      <c r="DH26" s="81"/>
    </row>
    <row r="27" spans="1:112" s="1" customFormat="1" ht="29.25" customHeight="1" x14ac:dyDescent="0.2">
      <c r="A27" s="92"/>
      <c r="B27" s="14" t="s">
        <v>66</v>
      </c>
      <c r="C27" s="24">
        <v>28.706672490000003</v>
      </c>
      <c r="D27" s="88">
        <f>SUM(C27)</f>
        <v>28.706672490000003</v>
      </c>
      <c r="E27" s="16">
        <v>48.400209230000002</v>
      </c>
      <c r="F27" s="16">
        <v>37.016066150000007</v>
      </c>
      <c r="G27" s="16">
        <v>48.953453309999993</v>
      </c>
      <c r="H27" s="16">
        <v>27.868003920000003</v>
      </c>
      <c r="I27" s="16">
        <v>20.933884949999999</v>
      </c>
      <c r="J27" s="16">
        <v>65.922631690000003</v>
      </c>
      <c r="K27" s="16">
        <v>31.222816510000001</v>
      </c>
      <c r="L27" s="16">
        <v>29.33847162</v>
      </c>
      <c r="M27" s="16">
        <v>15.158802770000001</v>
      </c>
      <c r="N27" s="16">
        <v>15.63184246</v>
      </c>
      <c r="O27" s="16">
        <v>13.30786932</v>
      </c>
      <c r="P27" s="16">
        <v>18.533124409999999</v>
      </c>
      <c r="Q27" s="11">
        <v>43.576813189999996</v>
      </c>
      <c r="R27" s="11">
        <v>12.31861965</v>
      </c>
      <c r="S27" s="11">
        <v>15.48525697</v>
      </c>
      <c r="T27" s="11">
        <v>11.515581469999999</v>
      </c>
      <c r="U27" s="11">
        <v>17.108468120000001</v>
      </c>
      <c r="V27" s="11">
        <v>11.95149009</v>
      </c>
      <c r="W27" s="11">
        <v>13.216805069999999</v>
      </c>
      <c r="X27" s="11">
        <v>108.64706972</v>
      </c>
      <c r="Y27" s="11">
        <v>7.5619246500000008</v>
      </c>
      <c r="Z27" s="11">
        <v>10.086700990000002</v>
      </c>
      <c r="AA27" s="11">
        <v>31.662100379999998</v>
      </c>
      <c r="AB27" s="11">
        <v>10.608842180000002</v>
      </c>
      <c r="AC27" s="11">
        <v>7.8641297099999994</v>
      </c>
      <c r="AD27" s="11">
        <v>4.8670870099999997</v>
      </c>
      <c r="AE27" s="11">
        <v>6.0585634700000011</v>
      </c>
      <c r="AF27" s="11">
        <v>9.8489893000000013</v>
      </c>
      <c r="AG27" s="11">
        <v>25.470161749999995</v>
      </c>
      <c r="AH27" s="11">
        <v>17.917581219999999</v>
      </c>
      <c r="AI27" s="11">
        <v>8.6474067300000002</v>
      </c>
      <c r="AJ27" s="11">
        <v>15.340905780000002</v>
      </c>
      <c r="AK27" s="11">
        <v>18.569178189999999</v>
      </c>
      <c r="AL27" s="11">
        <v>20.933959369999997</v>
      </c>
      <c r="AM27" s="11">
        <v>19.59349555</v>
      </c>
      <c r="AN27" s="12">
        <v>26.04455257</v>
      </c>
      <c r="AO27" s="12">
        <v>7.3254656800000006</v>
      </c>
      <c r="AP27" s="12">
        <v>12.913868219999999</v>
      </c>
      <c r="AQ27" s="12">
        <v>9.1628282300000006</v>
      </c>
      <c r="AR27" s="12">
        <v>9.40277326</v>
      </c>
      <c r="AS27" s="12">
        <v>131.32078473000001</v>
      </c>
      <c r="AT27" s="12">
        <v>18.545306839999999</v>
      </c>
      <c r="AU27" s="12">
        <v>58.086778539999997</v>
      </c>
      <c r="AV27" s="12">
        <v>28.251186609999998</v>
      </c>
      <c r="AW27" s="12">
        <v>20.4655387</v>
      </c>
      <c r="AX27" s="12">
        <v>19.102220120000002</v>
      </c>
      <c r="AY27" s="12">
        <v>11.35226252</v>
      </c>
      <c r="AZ27" s="12">
        <v>16.23195093</v>
      </c>
      <c r="BA27" s="12">
        <v>34.547674610000001</v>
      </c>
      <c r="BB27" s="12">
        <v>11.337786219999998</v>
      </c>
      <c r="BC27" s="12">
        <v>14.983802620000001</v>
      </c>
      <c r="BD27" s="12">
        <v>11.64029976</v>
      </c>
      <c r="BE27" s="12">
        <v>13.77545205</v>
      </c>
      <c r="BF27" s="12">
        <v>10.22906605</v>
      </c>
      <c r="BG27" s="12">
        <v>29.29675129</v>
      </c>
      <c r="BH27" s="12">
        <v>35.825462729999998</v>
      </c>
      <c r="BI27" s="51">
        <v>9.4752636799999994</v>
      </c>
      <c r="BJ27" s="12">
        <v>23.120142240000003</v>
      </c>
      <c r="BK27" s="12">
        <v>11.994866480000001</v>
      </c>
      <c r="BL27" s="12">
        <v>74.892245310000007</v>
      </c>
      <c r="BM27" s="12">
        <v>11.68780243</v>
      </c>
      <c r="BN27" s="12">
        <v>10.423042619999999</v>
      </c>
      <c r="BO27" s="12">
        <v>6.6730383000000009</v>
      </c>
      <c r="BP27" s="12">
        <v>8.4972940999999995</v>
      </c>
      <c r="BQ27" s="12">
        <v>10.10137327</v>
      </c>
      <c r="BR27" s="12">
        <v>17.205876289999999</v>
      </c>
      <c r="BS27" s="12">
        <v>14.165428940000002</v>
      </c>
      <c r="BT27" s="12">
        <v>11.931659</v>
      </c>
      <c r="BU27" s="12">
        <v>0</v>
      </c>
      <c r="BV27" s="12">
        <v>9.8408909800000011</v>
      </c>
      <c r="BW27" s="12">
        <v>40.752389099999995</v>
      </c>
      <c r="BX27" s="12">
        <v>23.102442280000002</v>
      </c>
      <c r="BY27" s="12">
        <v>72.231029579999998</v>
      </c>
      <c r="BZ27" s="12">
        <v>8.2377716799999998</v>
      </c>
      <c r="CA27" s="12">
        <v>20.565980950000004</v>
      </c>
      <c r="CB27" s="12">
        <v>46.921250689999994</v>
      </c>
      <c r="CC27" s="12">
        <v>24.271253099999999</v>
      </c>
      <c r="CD27" s="12">
        <v>30.525812200000001</v>
      </c>
      <c r="CE27" s="12">
        <v>17.014117819999999</v>
      </c>
      <c r="CF27" s="12">
        <v>12.225185980000001</v>
      </c>
      <c r="CG27" s="12">
        <f>43485231.15/1000000</f>
        <v>43.485231149999997</v>
      </c>
      <c r="CH27" s="12">
        <v>88.195900780000002</v>
      </c>
      <c r="CI27" s="12">
        <v>24.867845729999999</v>
      </c>
      <c r="CJ27" s="12">
        <v>26.08965366</v>
      </c>
      <c r="CK27" s="12">
        <v>34.780969460000009</v>
      </c>
      <c r="CL27" s="12">
        <f>26139110.41/1000000</f>
        <v>26.139110410000001</v>
      </c>
      <c r="CM27" s="12">
        <v>362.95845974999997</v>
      </c>
      <c r="CN27" s="12">
        <v>12.43594865</v>
      </c>
      <c r="CO27" s="12">
        <v>67.908407650000001</v>
      </c>
      <c r="CP27" s="12">
        <v>9.8938338300000002</v>
      </c>
      <c r="CQ27" s="12">
        <v>13.222077410000001</v>
      </c>
      <c r="CR27" s="12">
        <v>114.77707846000001</v>
      </c>
      <c r="CS27" s="12">
        <v>20.896352879999998</v>
      </c>
      <c r="CT27" s="12">
        <v>20.968872149999999</v>
      </c>
      <c r="CU27" s="12">
        <v>39.399305299999995</v>
      </c>
      <c r="CV27" s="12">
        <f>23889168/1000000</f>
        <v>23.889168000000002</v>
      </c>
      <c r="CW27" s="15">
        <v>372.28717633999997</v>
      </c>
      <c r="CX27" s="12">
        <v>293.73967248000002</v>
      </c>
      <c r="CY27" s="11">
        <v>181.15601064999998</v>
      </c>
      <c r="CZ27" s="10">
        <v>342.16096438000005</v>
      </c>
      <c r="DA27" s="10">
        <v>281.11881304000002</v>
      </c>
      <c r="DB27" s="10">
        <v>164.38123730999999</v>
      </c>
      <c r="DC27" s="10">
        <v>414.63103331999997</v>
      </c>
      <c r="DD27" s="10">
        <v>747.26958395000008</v>
      </c>
      <c r="DE27" s="10">
        <v>1329.2386176999998</v>
      </c>
      <c r="DF27" s="13">
        <v>429.39005937000002</v>
      </c>
      <c r="DG27" s="76" t="s">
        <v>62</v>
      </c>
      <c r="DH27" s="81"/>
    </row>
    <row r="28" spans="1:112" s="1" customFormat="1" ht="29.25" customHeight="1" x14ac:dyDescent="0.2">
      <c r="A28" s="92"/>
      <c r="B28" s="14" t="s">
        <v>65</v>
      </c>
      <c r="C28" s="24">
        <f>+C26-C27</f>
        <v>-0.14998572000000365</v>
      </c>
      <c r="D28" s="88">
        <f>+D26-D27</f>
        <v>-0.14998572000000365</v>
      </c>
      <c r="E28" s="24">
        <f>E26-E27</f>
        <v>-0.41765556000000714</v>
      </c>
      <c r="F28" s="24">
        <f>F26-F27</f>
        <v>-6.8384746800000116</v>
      </c>
      <c r="G28" s="24">
        <f>G26-G27</f>
        <v>-14.762557239999992</v>
      </c>
      <c r="H28" s="24">
        <f>H26-H27</f>
        <v>-12.454365550000004</v>
      </c>
      <c r="I28" s="24">
        <f>I26-I27</f>
        <v>-1.3448133400000017</v>
      </c>
      <c r="J28" s="24">
        <f t="shared" ref="J28" si="23">J26-J27</f>
        <v>-13.033336349999999</v>
      </c>
      <c r="K28" s="24">
        <f t="shared" ref="K28" si="24">K26-K27</f>
        <v>-11.339597519999998</v>
      </c>
      <c r="L28" s="24">
        <f t="shared" ref="L28:P28" si="25">L26-L27</f>
        <v>-8.5035353600000008</v>
      </c>
      <c r="M28" s="24">
        <f t="shared" si="25"/>
        <v>4.8685391700000018</v>
      </c>
      <c r="N28" s="16">
        <f t="shared" si="25"/>
        <v>-2.0375403599999995</v>
      </c>
      <c r="O28" s="16">
        <f t="shared" si="25"/>
        <v>-0.33188875999999823</v>
      </c>
      <c r="P28" s="16">
        <f t="shared" si="25"/>
        <v>4.8226808900000009</v>
      </c>
      <c r="Q28" s="11">
        <f t="shared" ref="Q28:R28" si="26">+Q26-Q27</f>
        <v>-30.506241969999998</v>
      </c>
      <c r="R28" s="11">
        <f t="shared" si="26"/>
        <v>-3.4146368700000007</v>
      </c>
      <c r="S28" s="11">
        <f t="shared" ref="S28" si="27">+S26-S27</f>
        <v>2.7703886799999982</v>
      </c>
      <c r="T28" s="11">
        <f t="shared" ref="T28:U28" si="28">+T26-T27</f>
        <v>-2.5663393799999987</v>
      </c>
      <c r="U28" s="11">
        <f t="shared" si="28"/>
        <v>-4.5862899000000006</v>
      </c>
      <c r="V28" s="11">
        <f t="shared" ref="V28" si="29">+V26-V27</f>
        <v>-2.8495369000000004</v>
      </c>
      <c r="W28" s="11">
        <f>+W26-W27</f>
        <v>-3.4101538099999988</v>
      </c>
      <c r="X28" s="11">
        <f t="shared" ref="X28:AC28" si="30">+X26-X27</f>
        <v>10.814603719999994</v>
      </c>
      <c r="Y28" s="11">
        <f t="shared" si="30"/>
        <v>-0.85624120000000126</v>
      </c>
      <c r="Z28" s="11">
        <f t="shared" si="30"/>
        <v>2.6252730299999989</v>
      </c>
      <c r="AA28" s="11">
        <f t="shared" si="30"/>
        <v>-22.802568359999999</v>
      </c>
      <c r="AB28" s="11">
        <f t="shared" si="30"/>
        <v>-4.0105229500000013</v>
      </c>
      <c r="AC28" s="20">
        <f t="shared" si="30"/>
        <v>13.186809470000004</v>
      </c>
      <c r="AD28" s="20">
        <f t="shared" ref="AD28:AH28" si="31">+AD26-AD27</f>
        <v>-0.37187461999999982</v>
      </c>
      <c r="AE28" s="20">
        <f t="shared" si="31"/>
        <v>8.6668439999999514E-2</v>
      </c>
      <c r="AF28" s="20">
        <f t="shared" si="31"/>
        <v>-1.6030099300000007</v>
      </c>
      <c r="AG28" s="20">
        <f t="shared" si="31"/>
        <v>-13.705690289999996</v>
      </c>
      <c r="AH28" s="20">
        <f t="shared" si="31"/>
        <v>-3.4640769399999982</v>
      </c>
      <c r="AI28" s="20">
        <f>+AI26-AI27</f>
        <v>-2.6562341599999995</v>
      </c>
      <c r="AJ28" s="20">
        <f>+AJ26-AJ27</f>
        <v>-5.6304835900000025</v>
      </c>
      <c r="AK28" s="20">
        <f>+AK26-AK27</f>
        <v>-5.7652243200000015</v>
      </c>
      <c r="AL28" s="20">
        <f>+AL26-AL27</f>
        <v>-5.8668410599999934</v>
      </c>
      <c r="AM28" s="20">
        <f t="shared" ref="AM28:AN28" si="32">+AM26-AM27</f>
        <v>-0.19073901999999876</v>
      </c>
      <c r="AN28" s="20">
        <f t="shared" si="32"/>
        <v>-4.0825293500000015</v>
      </c>
      <c r="AO28" s="20">
        <f>+AO26-AO27</f>
        <v>2.9736030600000003</v>
      </c>
      <c r="AP28" s="20">
        <f>+AP26-AP27</f>
        <v>2.9750878600000004</v>
      </c>
      <c r="AQ28" s="20">
        <v>11.61883634</v>
      </c>
      <c r="AR28" s="20">
        <v>-2.1173062900000001</v>
      </c>
      <c r="AS28" s="20">
        <v>-7.7432246600000258</v>
      </c>
      <c r="AT28" s="20">
        <f>+AT26-AT27</f>
        <v>-4.7516382099999994</v>
      </c>
      <c r="AU28" s="20">
        <f>+AU26-AU27</f>
        <v>-39.495956479999997</v>
      </c>
      <c r="AV28" s="20">
        <f>+AV26-AV27</f>
        <v>-8.5912060199999978</v>
      </c>
      <c r="AW28" s="51">
        <v>-8.8866429599999996</v>
      </c>
      <c r="AX28" s="51">
        <v>-6.7879075200000036</v>
      </c>
      <c r="AY28" s="51">
        <v>-2.1767177300000005</v>
      </c>
      <c r="AZ28" s="51">
        <v>-4.9926436400000007</v>
      </c>
      <c r="BA28" s="11">
        <f t="shared" ref="BA28:BC28" si="33">+BA26-BA27</f>
        <v>-28.792531180000001</v>
      </c>
      <c r="BB28" s="11">
        <f t="shared" si="33"/>
        <v>-1.9193389999999972</v>
      </c>
      <c r="BC28" s="11">
        <f t="shared" si="33"/>
        <v>-2.0239794399999997</v>
      </c>
      <c r="BD28" s="11">
        <f>+BD26-BD27</f>
        <v>-3.5574344699999987</v>
      </c>
      <c r="BE28" s="11">
        <f t="shared" ref="BE28" si="34">+BE26-BE27</f>
        <v>-2.25074431</v>
      </c>
      <c r="BF28" s="11">
        <f>+BF26-BF27</f>
        <v>-2.5803618700000017</v>
      </c>
      <c r="BG28" s="11">
        <f t="shared" ref="BG28:BH28" si="35">+BG26-BG27</f>
        <v>-9.947121819999996</v>
      </c>
      <c r="BH28" s="11">
        <f t="shared" si="35"/>
        <v>-2.669767499999999</v>
      </c>
      <c r="BI28" s="20">
        <f t="shared" ref="BI28:BK28" si="36">+BI26-BI27</f>
        <v>4.5042100000001639E-2</v>
      </c>
      <c r="BJ28" s="11">
        <f t="shared" si="36"/>
        <v>-3.1001312900000038</v>
      </c>
      <c r="BK28" s="11">
        <f t="shared" si="36"/>
        <v>-2.371269400000001</v>
      </c>
      <c r="BL28" s="11">
        <f>+BL26-BL27</f>
        <v>-1.7335444200000012</v>
      </c>
      <c r="BM28" s="11">
        <f>BM26-BM27</f>
        <v>-1.8388476600000008</v>
      </c>
      <c r="BN28" s="11">
        <f t="shared" ref="BN28:BQ28" si="37">BN26-BN27</f>
        <v>-4.7755960499999981</v>
      </c>
      <c r="BO28" s="11">
        <f t="shared" si="37"/>
        <v>1.1396531299999992</v>
      </c>
      <c r="BP28" s="11">
        <f t="shared" si="37"/>
        <v>-1.3675821199999998</v>
      </c>
      <c r="BQ28" s="11">
        <f t="shared" si="37"/>
        <v>-2.9410776200000006</v>
      </c>
      <c r="BR28" s="11">
        <f>BR26-BR27</f>
        <v>-6.8241980299999998</v>
      </c>
      <c r="BS28" s="11">
        <f>BS26-BS27</f>
        <v>-7.442919390000001</v>
      </c>
      <c r="BT28" s="11">
        <f>BT26-BT27</f>
        <v>-8.0030999999999999</v>
      </c>
      <c r="BU28" s="11">
        <f t="shared" ref="BU28:BV28" si="38">BU26-BU27</f>
        <v>0</v>
      </c>
      <c r="BV28" s="11">
        <f t="shared" si="38"/>
        <v>-4.7270249700000004</v>
      </c>
      <c r="BW28" s="11">
        <f>BW26-BW27</f>
        <v>-27.098418179999992</v>
      </c>
      <c r="BX28" s="11">
        <f>BX26-BX27</f>
        <v>-3.6601719200000034</v>
      </c>
      <c r="BY28" s="11">
        <v>-6.5860855900000033</v>
      </c>
      <c r="BZ28" s="11">
        <v>14.611752730000001</v>
      </c>
      <c r="CA28" s="11">
        <v>153.31507361000001</v>
      </c>
      <c r="CB28" s="11">
        <v>-4.841324179999992</v>
      </c>
      <c r="CC28" s="11">
        <v>1.8673478300000019</v>
      </c>
      <c r="CD28" s="11">
        <f>CD26-CD27</f>
        <v>-3.6344438600000011</v>
      </c>
      <c r="CE28" s="11">
        <f>CE26-CE27</f>
        <v>0.26738235999999915</v>
      </c>
      <c r="CF28" s="11">
        <f>CF26-CF27</f>
        <v>-1.5645005400000009</v>
      </c>
      <c r="CG28" s="11">
        <f>CG26-CG27</f>
        <v>2.9713756400000051</v>
      </c>
      <c r="CH28" s="11">
        <v>-40.614503870000007</v>
      </c>
      <c r="CI28" s="11">
        <v>-1.9423321300000027</v>
      </c>
      <c r="CJ28" s="12">
        <v>0.23612339999999851</v>
      </c>
      <c r="CK28" s="12">
        <v>460.95438314</v>
      </c>
      <c r="CL28" s="12">
        <f>CL26-CL27</f>
        <v>-3.3084495800000013</v>
      </c>
      <c r="CM28" s="12">
        <v>-6.3364332099999787</v>
      </c>
      <c r="CN28" s="12">
        <v>5.333482459999999</v>
      </c>
      <c r="CO28" s="12">
        <v>11.58772725</v>
      </c>
      <c r="CP28" s="12">
        <v>30.049546590000002</v>
      </c>
      <c r="CQ28" s="16">
        <v>-1.6709911099999994</v>
      </c>
      <c r="CR28" s="16">
        <v>-5.988766469999999</v>
      </c>
      <c r="CS28" s="16">
        <v>-0.97334376999999961</v>
      </c>
      <c r="CT28" s="16">
        <v>1.6314697299999967</v>
      </c>
      <c r="CU28" s="16">
        <v>0.59518556000000233</v>
      </c>
      <c r="CV28" s="16">
        <v>-7.3343471899999972</v>
      </c>
      <c r="CW28" s="15">
        <v>-61.372544660000017</v>
      </c>
      <c r="CX28" s="12">
        <v>-58.792265910000012</v>
      </c>
      <c r="CY28" s="11">
        <v>-30.063225369999987</v>
      </c>
      <c r="CZ28" s="17">
        <v>-67.975716250000033</v>
      </c>
      <c r="DA28" s="17">
        <v>-60.901182599999999</v>
      </c>
      <c r="DB28" s="17">
        <v>-67.539282810000003</v>
      </c>
      <c r="DC28" s="17">
        <v>114.08586540000002</v>
      </c>
      <c r="DD28" s="17">
        <v>484.53946340000005</v>
      </c>
      <c r="DE28" s="17">
        <v>-334.27243468999995</v>
      </c>
      <c r="DF28" s="13">
        <v>237.08026019000002</v>
      </c>
      <c r="DG28" s="14" t="s">
        <v>61</v>
      </c>
      <c r="DH28" s="81"/>
    </row>
    <row r="29" spans="1:112" s="1" customFormat="1" ht="29.25" customHeight="1" x14ac:dyDescent="0.2">
      <c r="A29" s="92"/>
      <c r="B29" s="25" t="s">
        <v>4</v>
      </c>
      <c r="C29" s="24">
        <v>69.196461267261526</v>
      </c>
      <c r="D29" s="88">
        <f>+C29</f>
        <v>69.196461267261526</v>
      </c>
      <c r="E29" s="16">
        <v>69.939878057971796</v>
      </c>
      <c r="F29" s="16">
        <v>67.909003811412461</v>
      </c>
      <c r="G29" s="16">
        <v>65.834477231865293</v>
      </c>
      <c r="H29" s="16">
        <v>60.872693237512763</v>
      </c>
      <c r="I29" s="16">
        <v>59.756993935452897</v>
      </c>
      <c r="J29" s="16">
        <v>58.874058723277678</v>
      </c>
      <c r="K29" s="16">
        <v>55.033866219124214</v>
      </c>
      <c r="L29" s="16">
        <v>51.486324046565301</v>
      </c>
      <c r="M29" s="16">
        <v>47.21155410116922</v>
      </c>
      <c r="N29" s="16">
        <v>53.537532446400746</v>
      </c>
      <c r="O29" s="16">
        <v>51.947683290066514</v>
      </c>
      <c r="P29" s="16">
        <v>52.635630511418874</v>
      </c>
      <c r="Q29" s="15">
        <v>48.938536662211689</v>
      </c>
      <c r="R29" s="15">
        <v>47.392189036077063</v>
      </c>
      <c r="S29" s="15">
        <v>46.565209418838585</v>
      </c>
      <c r="T29" s="15">
        <v>45.699028465784068</v>
      </c>
      <c r="U29" s="15">
        <v>46.670652796301212</v>
      </c>
      <c r="V29" s="15">
        <v>45.878674788967409</v>
      </c>
      <c r="W29" s="15">
        <v>45.820629874582423</v>
      </c>
      <c r="X29" s="15">
        <v>45.942507161107009</v>
      </c>
      <c r="Y29" s="15">
        <v>46.022845777851238</v>
      </c>
      <c r="Z29" s="15">
        <v>50.064607705464745</v>
      </c>
      <c r="AA29" s="15">
        <v>50.722442930809983</v>
      </c>
      <c r="AB29" s="15">
        <v>51.050650774543712</v>
      </c>
      <c r="AC29" s="15">
        <v>50.278652449101557</v>
      </c>
      <c r="AD29" s="15">
        <v>49.794641523894398</v>
      </c>
      <c r="AE29" s="15">
        <v>50.105029546981562</v>
      </c>
      <c r="AF29" s="15">
        <v>50.117038487443111</v>
      </c>
      <c r="AG29" s="15">
        <v>50.018404393985094</v>
      </c>
      <c r="AH29" s="15">
        <v>51.066412981042063</v>
      </c>
      <c r="AI29" s="15">
        <v>51.718274875883729</v>
      </c>
      <c r="AJ29" s="15">
        <v>52.440526039324439</v>
      </c>
      <c r="AK29" s="15">
        <v>51.912783891433058</v>
      </c>
      <c r="AL29" s="15">
        <v>58.577330223604854</v>
      </c>
      <c r="AM29" s="15">
        <v>60.713818139799059</v>
      </c>
      <c r="AN29" s="15">
        <v>60.542682198536191</v>
      </c>
      <c r="AO29" s="15">
        <v>56.046832013614797</v>
      </c>
      <c r="AP29" s="15">
        <v>56.084497565738189</v>
      </c>
      <c r="AQ29" s="15">
        <v>55.38780225376869</v>
      </c>
      <c r="AR29" s="15">
        <v>56.852867224154359</v>
      </c>
      <c r="AS29" s="15">
        <v>58.586886956131892</v>
      </c>
      <c r="AT29" s="15">
        <v>59.485483030755795</v>
      </c>
      <c r="AU29" s="15">
        <v>57.413723208613391</v>
      </c>
      <c r="AV29" s="15">
        <v>58.092652381308298</v>
      </c>
      <c r="AW29" s="15">
        <v>57.482939996166294</v>
      </c>
      <c r="AX29" s="15">
        <v>53.19698911022693</v>
      </c>
      <c r="AY29" s="15">
        <v>50.243293302608663</v>
      </c>
      <c r="AZ29" s="15">
        <v>50.369017863651443</v>
      </c>
      <c r="BA29" s="15">
        <v>49.945227476266219</v>
      </c>
      <c r="BB29" s="15">
        <v>48.857262841553492</v>
      </c>
      <c r="BC29" s="15">
        <v>50.246358438361206</v>
      </c>
      <c r="BD29" s="15">
        <v>49.732210663950013</v>
      </c>
      <c r="BE29" s="15">
        <v>50.122391026873068</v>
      </c>
      <c r="BF29" s="15">
        <v>51.303281783842934</v>
      </c>
      <c r="BG29" s="15">
        <v>51.52134728673483</v>
      </c>
      <c r="BH29" s="15">
        <v>51.853560465124858</v>
      </c>
      <c r="BI29" s="15">
        <v>44.166770301363073</v>
      </c>
      <c r="BJ29" s="15">
        <v>44.212756633557028</v>
      </c>
      <c r="BK29" s="15">
        <v>43.727907028621779</v>
      </c>
      <c r="BL29" s="15">
        <v>42.932449592748249</v>
      </c>
      <c r="BM29" s="15">
        <v>41.505941782003759</v>
      </c>
      <c r="BN29" s="15">
        <v>39.784346517121286</v>
      </c>
      <c r="BO29" s="15">
        <v>39.361503043021088</v>
      </c>
      <c r="BP29" s="15">
        <v>39.913589096843275</v>
      </c>
      <c r="BQ29" s="15">
        <v>39.309894652670366</v>
      </c>
      <c r="BR29" s="15">
        <v>39.647166568763325</v>
      </c>
      <c r="BS29" s="15">
        <v>40.189273792988125</v>
      </c>
      <c r="BT29" s="15">
        <v>42.883835171591514</v>
      </c>
      <c r="BU29" s="15">
        <v>43.815331886939703</v>
      </c>
      <c r="BV29" s="15">
        <v>43.815331886939703</v>
      </c>
      <c r="BW29" s="15">
        <v>48.763564843816702</v>
      </c>
      <c r="BX29" s="15">
        <v>50.593159067202507</v>
      </c>
      <c r="BY29" s="15">
        <v>49.742513122665429</v>
      </c>
      <c r="BZ29" s="15">
        <v>49.264101798959445</v>
      </c>
      <c r="CA29" s="15">
        <v>49.151553167122472</v>
      </c>
      <c r="CB29" s="15">
        <v>50.021607026447434</v>
      </c>
      <c r="CC29" s="15">
        <v>50.12963594366996</v>
      </c>
      <c r="CD29" s="15">
        <v>51.467667763473848</v>
      </c>
      <c r="CE29" s="15">
        <v>51.530045558464508</v>
      </c>
      <c r="CF29" s="15">
        <v>49.806573430996522</v>
      </c>
      <c r="CG29" s="15">
        <v>49.862107869497066</v>
      </c>
      <c r="CH29" s="15">
        <v>52.727838967816169</v>
      </c>
      <c r="CI29" s="15">
        <v>58.153014350317243</v>
      </c>
      <c r="CJ29" s="16">
        <v>57.574414826792278</v>
      </c>
      <c r="CK29" s="16">
        <v>56.673266379422472</v>
      </c>
      <c r="CL29" s="16">
        <v>55.367089430057824</v>
      </c>
      <c r="CM29" s="16">
        <v>57.395693936973835</v>
      </c>
      <c r="CN29" s="16">
        <v>58.127229745997141</v>
      </c>
      <c r="CO29" s="16">
        <v>58.336174028191287</v>
      </c>
      <c r="CP29" s="16">
        <v>59.107066619153905</v>
      </c>
      <c r="CQ29" s="26">
        <v>60.445597288222586</v>
      </c>
      <c r="CR29" s="26">
        <v>61.428917365168644</v>
      </c>
      <c r="CS29" s="26">
        <v>64.56984554545933</v>
      </c>
      <c r="CT29" s="26">
        <v>65.770106526358973</v>
      </c>
      <c r="CU29" s="26">
        <v>65.376294872906442</v>
      </c>
      <c r="CV29" s="26">
        <v>63.234295386933894</v>
      </c>
      <c r="CW29" s="15">
        <v>69.939878057971796</v>
      </c>
      <c r="CX29" s="12">
        <v>48.938536662211689</v>
      </c>
      <c r="CY29" s="11">
        <v>50.278652449101557</v>
      </c>
      <c r="CZ29" s="10">
        <v>56.046832013614797</v>
      </c>
      <c r="DA29" s="10">
        <v>49.945227476266219</v>
      </c>
      <c r="DB29" s="10">
        <v>41.505941782003759</v>
      </c>
      <c r="DC29" s="10">
        <v>49.742513122665429</v>
      </c>
      <c r="DD29" s="10">
        <v>56.673266379422472</v>
      </c>
      <c r="DE29" s="10">
        <v>61.805998864262143</v>
      </c>
      <c r="DF29" s="13">
        <v>65.095111503848003</v>
      </c>
      <c r="DG29" s="25" t="s">
        <v>3</v>
      </c>
      <c r="DH29" s="81"/>
    </row>
    <row r="30" spans="1:112" s="1" customFormat="1" ht="29.25" customHeight="1" x14ac:dyDescent="0.2">
      <c r="A30" s="92"/>
      <c r="B30" s="14" t="s">
        <v>75</v>
      </c>
      <c r="C30" s="24">
        <v>4.7700075700000006</v>
      </c>
      <c r="D30" s="88">
        <f t="shared" ref="D30:D33" si="39">SUM(C30)</f>
        <v>4.7700075700000006</v>
      </c>
      <c r="E30" s="16">
        <v>7.5934635699999999</v>
      </c>
      <c r="F30" s="16">
        <v>5.1027457300000005</v>
      </c>
      <c r="G30" s="16">
        <v>5.7751902799999995</v>
      </c>
      <c r="H30" s="16">
        <v>8.4965316999999985</v>
      </c>
      <c r="I30" s="16">
        <v>8.5628124400000001</v>
      </c>
      <c r="J30" s="16">
        <v>244.4015588</v>
      </c>
      <c r="K30" s="16">
        <v>5.3547134399999994</v>
      </c>
      <c r="L30" s="16">
        <v>3.17665277</v>
      </c>
      <c r="M30" s="16">
        <v>3.5618083299999999</v>
      </c>
      <c r="N30" s="16">
        <v>33.7346766</v>
      </c>
      <c r="O30" s="16">
        <v>8.3141108599999995</v>
      </c>
      <c r="P30" s="16">
        <v>5.3663658100000005</v>
      </c>
      <c r="Q30" s="21">
        <v>23.494449200000002</v>
      </c>
      <c r="R30" s="21">
        <v>1.3899401999999998</v>
      </c>
      <c r="S30" s="21">
        <v>1.80605251</v>
      </c>
      <c r="T30" s="21">
        <v>4.23331312</v>
      </c>
      <c r="U30" s="21">
        <v>7.6478623700000004</v>
      </c>
      <c r="V30" s="11">
        <v>5.7402706800000001</v>
      </c>
      <c r="W30" s="11">
        <v>1.94303615</v>
      </c>
      <c r="X30" s="11">
        <v>8.1612018600000003</v>
      </c>
      <c r="Y30" s="11">
        <v>2.5391153699999998</v>
      </c>
      <c r="Z30" s="11">
        <v>6.4074320299999998</v>
      </c>
      <c r="AA30" s="11">
        <v>4.9955789299999998</v>
      </c>
      <c r="AB30" s="15">
        <v>3.7405337099999998</v>
      </c>
      <c r="AC30" s="15">
        <v>7.1873620700000007</v>
      </c>
      <c r="AD30" s="15">
        <v>9.7100859600000007</v>
      </c>
      <c r="AE30" s="15">
        <v>13.248247150000001</v>
      </c>
      <c r="AF30" s="15">
        <v>2.0695012099999999</v>
      </c>
      <c r="AG30" s="15">
        <v>6.9114956200000002</v>
      </c>
      <c r="AH30" s="15">
        <v>5.9758356399999997</v>
      </c>
      <c r="AI30" s="15">
        <v>13.7969536</v>
      </c>
      <c r="AJ30" s="15">
        <v>4.4971191800000003</v>
      </c>
      <c r="AK30" s="15">
        <v>6.16928856</v>
      </c>
      <c r="AL30" s="15">
        <v>4.56147905</v>
      </c>
      <c r="AM30" s="15">
        <v>7.5671179999999998</v>
      </c>
      <c r="AN30" s="15">
        <v>4.9823646399999992</v>
      </c>
      <c r="AO30" s="15">
        <v>4.1261981399999996</v>
      </c>
      <c r="AP30" s="15">
        <v>5.9560985999999998</v>
      </c>
      <c r="AQ30" s="15">
        <v>5.4623071099999994</v>
      </c>
      <c r="AR30" s="15">
        <v>28.823809290000003</v>
      </c>
      <c r="AS30" s="15">
        <v>8.3627429499999995</v>
      </c>
      <c r="AT30" s="15">
        <v>7.3227793799999992</v>
      </c>
      <c r="AU30" s="15">
        <v>18.23701561</v>
      </c>
      <c r="AV30" s="15">
        <v>3.6794751999999997</v>
      </c>
      <c r="AW30" s="15">
        <v>13.995589750000001</v>
      </c>
      <c r="AX30" s="15">
        <v>159.67713825999999</v>
      </c>
      <c r="AY30" s="15">
        <v>4.1710659400000001</v>
      </c>
      <c r="AZ30" s="15">
        <v>12.25704842</v>
      </c>
      <c r="BA30" s="15">
        <v>3.5288039200000001</v>
      </c>
      <c r="BB30" s="15">
        <v>42.912727129999993</v>
      </c>
      <c r="BC30" s="15">
        <v>10.08565411</v>
      </c>
      <c r="BD30" s="15">
        <v>5.459834279999999</v>
      </c>
      <c r="BE30" s="15">
        <v>250.95000360999998</v>
      </c>
      <c r="BF30" s="15">
        <v>28.579982489999999</v>
      </c>
      <c r="BG30" s="15">
        <v>11.496847499999999</v>
      </c>
      <c r="BH30" s="15">
        <v>3.0975711399999994</v>
      </c>
      <c r="BI30" s="15">
        <v>5.54190352</v>
      </c>
      <c r="BJ30" s="15">
        <v>11.95655198</v>
      </c>
      <c r="BK30" s="15">
        <v>12.56458874</v>
      </c>
      <c r="BL30" s="15">
        <v>7.6267204199999998</v>
      </c>
      <c r="BM30" s="15">
        <v>10.129750289999999</v>
      </c>
      <c r="BN30" s="15">
        <v>841.46224984999992</v>
      </c>
      <c r="BO30" s="15">
        <v>3.57273993</v>
      </c>
      <c r="BP30" s="15">
        <v>8.9505715800000001</v>
      </c>
      <c r="BQ30" s="15">
        <v>6.9719789799999994</v>
      </c>
      <c r="BR30" s="15">
        <v>6.6147785299999997</v>
      </c>
      <c r="BS30" s="15">
        <v>42.195489069999994</v>
      </c>
      <c r="BT30" s="15">
        <v>0.51747635000000003</v>
      </c>
      <c r="BU30" s="15">
        <v>0</v>
      </c>
      <c r="BV30" s="15">
        <v>48.923265979999996</v>
      </c>
      <c r="BW30" s="15">
        <v>10.108907960000002</v>
      </c>
      <c r="BX30" s="15">
        <v>2.85274713</v>
      </c>
      <c r="BY30" s="15">
        <v>15.275767070000001</v>
      </c>
      <c r="BZ30" s="15">
        <v>6.3943346099999996</v>
      </c>
      <c r="CA30" s="15">
        <v>3.1023559999999999</v>
      </c>
      <c r="CB30" s="15">
        <v>4.3337363399999997</v>
      </c>
      <c r="CC30" s="15">
        <v>13.933588639999998</v>
      </c>
      <c r="CD30" s="15">
        <v>5.8875366299999996</v>
      </c>
      <c r="CE30" s="15">
        <v>2.9145639499999998</v>
      </c>
      <c r="CF30" s="27">
        <v>18.395944710000002</v>
      </c>
      <c r="CG30" s="27">
        <f>6725361.75/1000000</f>
        <v>6.7253617500000002</v>
      </c>
      <c r="CH30" s="27">
        <v>41.095310220000002</v>
      </c>
      <c r="CI30" s="27">
        <v>13.291987949999999</v>
      </c>
      <c r="CJ30" s="26">
        <v>2.0941123400000001</v>
      </c>
      <c r="CK30" s="26">
        <v>19.231623339999999</v>
      </c>
      <c r="CL30" s="26">
        <v>2.3927531000000002</v>
      </c>
      <c r="CM30" s="26">
        <v>26.765663610000001</v>
      </c>
      <c r="CN30" s="26">
        <v>2.4149624900000002</v>
      </c>
      <c r="CO30" s="26">
        <v>5.5937476699999999</v>
      </c>
      <c r="CP30" s="26">
        <v>50.171746640000002</v>
      </c>
      <c r="CQ30" s="16">
        <v>3.8836544899999996</v>
      </c>
      <c r="CR30" s="16">
        <v>2.1478330699999999</v>
      </c>
      <c r="CS30" s="16">
        <v>8.5967888600000002</v>
      </c>
      <c r="CT30" s="16">
        <v>3.28874925</v>
      </c>
      <c r="CU30" s="16">
        <v>2.5307935000000001</v>
      </c>
      <c r="CV30" s="16">
        <v>60.454123090000003</v>
      </c>
      <c r="CW30" s="15">
        <v>339.44063033000003</v>
      </c>
      <c r="CX30" s="12">
        <v>72.098786129999993</v>
      </c>
      <c r="CY30" s="11">
        <v>86.676850680000001</v>
      </c>
      <c r="CZ30" s="10">
        <v>272.07126864999998</v>
      </c>
      <c r="DA30" s="10">
        <v>393.80118884000007</v>
      </c>
      <c r="DB30" s="10">
        <v>982.2999556499999</v>
      </c>
      <c r="DC30" s="10">
        <v>133.44460021</v>
      </c>
      <c r="DD30" s="10">
        <v>187.47243911000001</v>
      </c>
      <c r="DE30" s="10">
        <v>136.22502719000002</v>
      </c>
      <c r="DF30" s="13">
        <v>820.66293883999992</v>
      </c>
      <c r="DG30" s="14" t="s">
        <v>76</v>
      </c>
      <c r="DH30" s="81"/>
    </row>
    <row r="31" spans="1:112" s="1" customFormat="1" ht="30" customHeight="1" x14ac:dyDescent="0.2">
      <c r="A31" s="92"/>
      <c r="B31" s="25" t="s">
        <v>82</v>
      </c>
      <c r="C31" s="16">
        <v>1.976834</v>
      </c>
      <c r="D31" s="88">
        <f t="shared" si="39"/>
        <v>1.976834</v>
      </c>
      <c r="E31" s="16">
        <v>2.496</v>
      </c>
      <c r="F31" s="16">
        <v>20.346693999999999</v>
      </c>
      <c r="G31" s="16">
        <v>12.579069</v>
      </c>
      <c r="H31" s="16">
        <v>5.6416219999999999</v>
      </c>
      <c r="I31" s="16">
        <v>0</v>
      </c>
      <c r="J31" s="16">
        <v>126.103252</v>
      </c>
      <c r="K31" s="16">
        <v>21.25</v>
      </c>
      <c r="L31" s="16">
        <v>0</v>
      </c>
      <c r="M31" s="85">
        <v>0.30763809999999997</v>
      </c>
      <c r="N31" s="85">
        <v>0</v>
      </c>
      <c r="O31" s="85">
        <v>1.44</v>
      </c>
      <c r="P31" s="85">
        <v>0</v>
      </c>
      <c r="Q31" s="21">
        <v>5</v>
      </c>
      <c r="R31" s="21">
        <v>26.075349475000003</v>
      </c>
      <c r="S31" s="21">
        <v>0</v>
      </c>
      <c r="T31" s="21">
        <v>0</v>
      </c>
      <c r="U31" s="21">
        <v>7.8014E-3</v>
      </c>
      <c r="V31" s="21">
        <v>2.5</v>
      </c>
      <c r="W31" s="21">
        <v>11.097634527</v>
      </c>
      <c r="X31" s="21">
        <v>0</v>
      </c>
      <c r="Y31" s="21">
        <v>7</v>
      </c>
      <c r="Z31" s="21">
        <v>0</v>
      </c>
      <c r="AA31" s="21">
        <v>0</v>
      </c>
      <c r="AB31" s="21">
        <v>0</v>
      </c>
      <c r="AC31" s="21">
        <v>175.20567700000001</v>
      </c>
      <c r="AD31" s="21">
        <v>0</v>
      </c>
      <c r="AE31" s="21">
        <v>0</v>
      </c>
      <c r="AF31" s="24">
        <v>5.9126669999999999</v>
      </c>
      <c r="AG31" s="21">
        <v>2.5627580000000001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1">
        <v>0.56000000000000005</v>
      </c>
      <c r="AN31" s="21">
        <v>0</v>
      </c>
      <c r="AO31" s="21">
        <v>16.538971</v>
      </c>
      <c r="AP31" s="21">
        <v>0.4579992</v>
      </c>
      <c r="AQ31" s="21">
        <v>0.26200080000000003</v>
      </c>
      <c r="AR31" s="19">
        <v>0</v>
      </c>
      <c r="AS31" s="15">
        <v>133.19999999999999</v>
      </c>
      <c r="AT31" s="29">
        <v>0</v>
      </c>
      <c r="AU31" s="29">
        <v>2.7616909999999999</v>
      </c>
      <c r="AV31" s="29">
        <v>0</v>
      </c>
      <c r="AW31" s="29">
        <v>0</v>
      </c>
      <c r="AX31" s="29">
        <v>0</v>
      </c>
      <c r="AY31" s="29">
        <v>9.6365449999999999</v>
      </c>
      <c r="AZ31" s="29">
        <v>0</v>
      </c>
      <c r="BA31" s="29">
        <v>65.774000000000001</v>
      </c>
      <c r="BB31" s="29">
        <v>0.92</v>
      </c>
      <c r="BC31" s="29">
        <v>0</v>
      </c>
      <c r="BD31" s="29">
        <v>0</v>
      </c>
      <c r="BE31" s="29">
        <v>1.171109</v>
      </c>
      <c r="BF31" s="29">
        <v>0</v>
      </c>
      <c r="BG31" s="29">
        <v>0</v>
      </c>
      <c r="BH31" s="29">
        <v>0</v>
      </c>
      <c r="BI31" s="29">
        <v>5.3994470000000003</v>
      </c>
      <c r="BJ31" s="29">
        <v>0</v>
      </c>
      <c r="BK31" s="29">
        <v>7.7175529999999997</v>
      </c>
      <c r="BL31" s="29">
        <v>0.42107879999999998</v>
      </c>
      <c r="BM31" s="29">
        <v>0</v>
      </c>
      <c r="BN31" s="29">
        <v>0.19392120000000002</v>
      </c>
      <c r="BO31" s="29">
        <v>0.25</v>
      </c>
      <c r="BP31" s="27">
        <v>0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8">
        <v>0.03</v>
      </c>
      <c r="CA31" s="27">
        <v>0</v>
      </c>
      <c r="CB31" s="27">
        <v>3.41</v>
      </c>
      <c r="CC31" s="29">
        <v>0.69</v>
      </c>
      <c r="CD31" s="27">
        <v>3.8</v>
      </c>
      <c r="CE31" s="27">
        <v>0</v>
      </c>
      <c r="CF31" s="27">
        <v>0</v>
      </c>
      <c r="CG31" s="27">
        <v>9.9506169999999994</v>
      </c>
      <c r="CH31" s="21">
        <v>0</v>
      </c>
      <c r="CI31" s="21">
        <v>1.6961E-2</v>
      </c>
      <c r="CJ31" s="16">
        <v>10.99999992</v>
      </c>
      <c r="CK31" s="16">
        <v>0.55777200000000005</v>
      </c>
      <c r="CL31" s="16">
        <f>11000000/1000000</f>
        <v>11</v>
      </c>
      <c r="CM31" s="16">
        <v>0</v>
      </c>
      <c r="CN31" s="16">
        <f>14972503/1000000</f>
        <v>14.972503</v>
      </c>
      <c r="CO31" s="16">
        <v>7.9776E-2</v>
      </c>
      <c r="CP31" s="16">
        <v>1.2671399999999999</v>
      </c>
      <c r="CQ31" s="26">
        <v>0</v>
      </c>
      <c r="CR31" s="26">
        <v>33.549999999999997</v>
      </c>
      <c r="CS31" s="26">
        <v>0</v>
      </c>
      <c r="CT31" s="26">
        <v>0</v>
      </c>
      <c r="CU31" s="26">
        <v>39</v>
      </c>
      <c r="CV31" s="30">
        <f>520443/1000000</f>
        <v>0.52044299999999999</v>
      </c>
      <c r="CW31" s="15">
        <v>190.16427509999997</v>
      </c>
      <c r="CX31" s="12">
        <v>51.680785401999998</v>
      </c>
      <c r="CY31" s="11">
        <v>184.24110200000001</v>
      </c>
      <c r="CZ31" s="10">
        <v>162.85720700000002</v>
      </c>
      <c r="DA31" s="10">
        <v>81.403187799999998</v>
      </c>
      <c r="DB31" s="10">
        <v>0.44392120000000002</v>
      </c>
      <c r="DC31" s="10">
        <v>28.89757792</v>
      </c>
      <c r="DD31" s="10">
        <v>100.94763399999999</v>
      </c>
      <c r="DE31" s="10">
        <v>79.544856999999993</v>
      </c>
      <c r="DF31" s="13">
        <v>178.24200815</v>
      </c>
      <c r="DG31" s="25" t="s">
        <v>77</v>
      </c>
    </row>
    <row r="32" spans="1:112" ht="33" customHeight="1" x14ac:dyDescent="0.5">
      <c r="A32" s="92"/>
      <c r="B32" s="14" t="s">
        <v>81</v>
      </c>
      <c r="C32" s="16">
        <v>678.18060000000003</v>
      </c>
      <c r="D32" s="88">
        <f t="shared" si="39"/>
        <v>678.18060000000003</v>
      </c>
      <c r="E32" s="16">
        <v>150</v>
      </c>
      <c r="F32" s="16">
        <v>670.745</v>
      </c>
      <c r="G32" s="16">
        <v>704.46900000000005</v>
      </c>
      <c r="H32" s="16">
        <v>255</v>
      </c>
      <c r="I32" s="16">
        <v>845.8</v>
      </c>
      <c r="J32" s="16">
        <v>717.81700000000001</v>
      </c>
      <c r="K32" s="16">
        <v>203.34</v>
      </c>
      <c r="L32" s="16">
        <v>357.435</v>
      </c>
      <c r="M32" s="85">
        <v>1327.7</v>
      </c>
      <c r="N32" s="85">
        <v>975</v>
      </c>
      <c r="O32" s="85">
        <v>250</v>
      </c>
      <c r="P32" s="85">
        <v>407.59</v>
      </c>
      <c r="Q32" s="21">
        <v>510.93599999999998</v>
      </c>
      <c r="R32" s="21">
        <v>234.96</v>
      </c>
      <c r="S32" s="21">
        <v>434.96</v>
      </c>
      <c r="T32" s="21">
        <v>550</v>
      </c>
      <c r="U32" s="21">
        <v>449.56</v>
      </c>
      <c r="V32" s="21">
        <v>535.67999999999995</v>
      </c>
      <c r="W32" s="21">
        <v>815.06</v>
      </c>
      <c r="X32" s="21">
        <v>600</v>
      </c>
      <c r="Y32" s="21">
        <v>400</v>
      </c>
      <c r="Z32" s="21">
        <v>1361.64</v>
      </c>
      <c r="AA32" s="21">
        <v>365</v>
      </c>
      <c r="AB32" s="21">
        <v>4.16</v>
      </c>
      <c r="AC32" s="21">
        <v>2873.06</v>
      </c>
      <c r="AD32" s="21">
        <v>0</v>
      </c>
      <c r="AE32" s="21">
        <v>70.8</v>
      </c>
      <c r="AF32" s="21">
        <v>1.5</v>
      </c>
      <c r="AG32" s="21">
        <v>600</v>
      </c>
      <c r="AH32" s="21">
        <v>495.48</v>
      </c>
      <c r="AI32" s="21">
        <v>487.4</v>
      </c>
      <c r="AJ32" s="21">
        <v>641.16</v>
      </c>
      <c r="AK32" s="21">
        <v>1404.48</v>
      </c>
      <c r="AL32" s="21">
        <v>610</v>
      </c>
      <c r="AM32" s="21">
        <v>400</v>
      </c>
      <c r="AN32" s="15">
        <v>0</v>
      </c>
      <c r="AO32" s="15">
        <v>148.46</v>
      </c>
      <c r="AP32" s="15">
        <v>620</v>
      </c>
      <c r="AQ32" s="15">
        <v>300</v>
      </c>
      <c r="AR32" s="15">
        <v>500</v>
      </c>
      <c r="AS32" s="15">
        <v>790.28</v>
      </c>
      <c r="AT32" s="15">
        <v>365</v>
      </c>
      <c r="AU32" s="15">
        <v>1322.6</v>
      </c>
      <c r="AV32" s="15">
        <v>413.28</v>
      </c>
      <c r="AW32" s="15">
        <v>1064</v>
      </c>
      <c r="AX32" s="15">
        <v>1189</v>
      </c>
      <c r="AY32" s="15">
        <v>164.68</v>
      </c>
      <c r="AZ32" s="15">
        <v>45</v>
      </c>
      <c r="BA32" s="15">
        <v>235</v>
      </c>
      <c r="BB32" s="15">
        <v>930.28</v>
      </c>
      <c r="BC32" s="15">
        <v>753.95</v>
      </c>
      <c r="BD32" s="15">
        <v>15</v>
      </c>
      <c r="BE32" s="15">
        <v>25</v>
      </c>
      <c r="BF32" s="15">
        <v>586.4</v>
      </c>
      <c r="BG32" s="15">
        <v>522.12</v>
      </c>
      <c r="BH32" s="15">
        <v>2.5</v>
      </c>
      <c r="BI32" s="15">
        <v>510</v>
      </c>
      <c r="BJ32" s="15">
        <v>1484</v>
      </c>
      <c r="BK32" s="15">
        <v>205</v>
      </c>
      <c r="BL32" s="15">
        <v>463.1</v>
      </c>
      <c r="BM32" s="15">
        <v>475</v>
      </c>
      <c r="BN32" s="15">
        <v>407.3</v>
      </c>
      <c r="BO32" s="15">
        <v>35</v>
      </c>
      <c r="BP32" s="15">
        <v>88.5</v>
      </c>
      <c r="BQ32" s="15">
        <v>24</v>
      </c>
      <c r="BR32" s="15">
        <v>313.2</v>
      </c>
      <c r="BS32" s="15">
        <v>3504</v>
      </c>
      <c r="BT32" s="15">
        <v>55.5</v>
      </c>
      <c r="BU32" s="15">
        <v>0</v>
      </c>
      <c r="BV32" s="15">
        <v>13</v>
      </c>
      <c r="BW32" s="15">
        <v>593.20000000000005</v>
      </c>
      <c r="BX32" s="15">
        <v>902.5</v>
      </c>
      <c r="BY32" s="15">
        <v>258.5</v>
      </c>
      <c r="BZ32" s="15">
        <v>305</v>
      </c>
      <c r="CA32" s="15">
        <v>465</v>
      </c>
      <c r="CB32" s="15">
        <v>460</v>
      </c>
      <c r="CC32" s="15">
        <v>514</v>
      </c>
      <c r="CD32" s="15">
        <v>658.2</v>
      </c>
      <c r="CE32" s="15">
        <v>459.75</v>
      </c>
      <c r="CF32" s="15">
        <v>687.5</v>
      </c>
      <c r="CG32" s="15">
        <v>858</v>
      </c>
      <c r="CH32" s="15">
        <v>128.36000000000001</v>
      </c>
      <c r="CI32" s="15">
        <v>547</v>
      </c>
      <c r="CJ32" s="16">
        <v>200</v>
      </c>
      <c r="CK32" s="16">
        <v>615</v>
      </c>
      <c r="CL32" s="16">
        <f>120000000/1000000</f>
        <v>120</v>
      </c>
      <c r="CM32" s="16">
        <v>846.3</v>
      </c>
      <c r="CN32" s="16">
        <v>466.5</v>
      </c>
      <c r="CO32" s="16">
        <v>115</v>
      </c>
      <c r="CP32" s="16">
        <v>835</v>
      </c>
      <c r="CQ32" s="16">
        <v>465</v>
      </c>
      <c r="CR32" s="16">
        <v>55</v>
      </c>
      <c r="CS32" s="16">
        <v>375</v>
      </c>
      <c r="CT32" s="16">
        <v>349</v>
      </c>
      <c r="CU32" s="16">
        <v>473</v>
      </c>
      <c r="CV32" s="16">
        <f>30000000/1000000</f>
        <v>30</v>
      </c>
      <c r="CW32" s="15">
        <v>6864.8960000000006</v>
      </c>
      <c r="CX32" s="12">
        <v>6261.9560000000001</v>
      </c>
      <c r="CY32" s="11">
        <v>7583.8799999999992</v>
      </c>
      <c r="CZ32" s="18">
        <v>6922.3</v>
      </c>
      <c r="DA32" s="18">
        <v>5732.35</v>
      </c>
      <c r="DB32" s="18">
        <v>6411.2</v>
      </c>
      <c r="DC32" s="18">
        <v>5541.3099999999995</v>
      </c>
      <c r="DD32" s="18">
        <v>4744.8</v>
      </c>
      <c r="DE32" s="18">
        <v>4333.9709999999995</v>
      </c>
      <c r="DF32" s="17">
        <v>7051.1778999999997</v>
      </c>
      <c r="DG32" s="14" t="s">
        <v>78</v>
      </c>
      <c r="DH32" s="81"/>
    </row>
    <row r="33" spans="1:112" ht="33" customHeight="1" x14ac:dyDescent="0.5">
      <c r="A33" s="92"/>
      <c r="B33" s="32" t="s">
        <v>80</v>
      </c>
      <c r="C33" s="83">
        <v>3</v>
      </c>
      <c r="D33" s="107">
        <f t="shared" si="39"/>
        <v>3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  <c r="W33" s="77">
        <v>0</v>
      </c>
      <c r="X33" s="77">
        <v>0</v>
      </c>
      <c r="Y33" s="77">
        <v>0</v>
      </c>
      <c r="Z33" s="77">
        <v>0</v>
      </c>
      <c r="AA33" s="77">
        <v>0</v>
      </c>
      <c r="AB33" s="77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225</v>
      </c>
      <c r="BC33" s="33">
        <v>0</v>
      </c>
      <c r="BD33" s="33">
        <v>0</v>
      </c>
      <c r="BE33" s="33">
        <v>0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4">
        <v>0</v>
      </c>
      <c r="CK33" s="34">
        <v>0</v>
      </c>
      <c r="CL33" s="34">
        <v>0</v>
      </c>
      <c r="CM33" s="34">
        <v>0</v>
      </c>
      <c r="CN33" s="34">
        <v>0</v>
      </c>
      <c r="CO33" s="34">
        <v>150</v>
      </c>
      <c r="CP33" s="34">
        <v>0</v>
      </c>
      <c r="CQ33" s="34">
        <v>0</v>
      </c>
      <c r="CR33" s="34">
        <v>0</v>
      </c>
      <c r="CS33" s="34">
        <v>0</v>
      </c>
      <c r="CT33" s="34">
        <v>0</v>
      </c>
      <c r="CU33" s="34">
        <v>0</v>
      </c>
      <c r="CV33" s="34">
        <v>0</v>
      </c>
      <c r="CW33" s="100">
        <v>0</v>
      </c>
      <c r="CX33" s="83">
        <v>0</v>
      </c>
      <c r="CY33" s="33">
        <v>0</v>
      </c>
      <c r="CZ33" s="35">
        <v>0</v>
      </c>
      <c r="DA33" s="35">
        <v>225</v>
      </c>
      <c r="DB33" s="35">
        <v>0</v>
      </c>
      <c r="DC33" s="35">
        <v>0</v>
      </c>
      <c r="DD33" s="35">
        <v>150</v>
      </c>
      <c r="DE33" s="35">
        <v>75</v>
      </c>
      <c r="DF33" s="35">
        <v>109</v>
      </c>
      <c r="DG33" s="32" t="s">
        <v>79</v>
      </c>
      <c r="DH33" s="81"/>
    </row>
    <row r="34" spans="1:112" x14ac:dyDescent="0.5">
      <c r="B34" s="45" t="s">
        <v>83</v>
      </c>
      <c r="E34" s="90"/>
      <c r="F34" s="90"/>
      <c r="G34" s="90"/>
      <c r="H34" s="90"/>
      <c r="I34" s="91"/>
      <c r="W34" s="36"/>
      <c r="X34" s="36"/>
      <c r="Y34" s="36"/>
      <c r="Z34" s="61"/>
      <c r="AA34" s="36"/>
      <c r="AB34" s="36"/>
      <c r="AC34" s="36"/>
      <c r="AD34" s="36"/>
      <c r="AE34" s="36"/>
      <c r="AF34" s="36"/>
      <c r="AG34" s="40"/>
      <c r="AH34" s="36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X34" s="41"/>
      <c r="CY34" s="41"/>
      <c r="CZ34" s="40"/>
      <c r="DA34" s="40"/>
      <c r="DB34" s="40"/>
      <c r="DC34" s="44"/>
      <c r="DD34" s="40"/>
      <c r="DE34" s="40"/>
      <c r="DF34" s="40"/>
      <c r="DG34" s="75" t="s">
        <v>84</v>
      </c>
      <c r="DH34" s="81"/>
    </row>
    <row r="35" spans="1:112" x14ac:dyDescent="0.5">
      <c r="B35" s="45" t="s">
        <v>86</v>
      </c>
      <c r="L35" s="91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40"/>
      <c r="AF35" s="40"/>
      <c r="AG35" s="36"/>
      <c r="AH35" s="36"/>
      <c r="AI35" s="41"/>
      <c r="AJ35" s="41"/>
      <c r="AK35" s="41"/>
      <c r="AL35" s="41"/>
      <c r="AM35" s="36"/>
      <c r="AN35" s="36"/>
      <c r="AO35" s="41"/>
      <c r="AP35" s="36"/>
      <c r="AQ35" s="36"/>
      <c r="AR35" s="36"/>
      <c r="AS35" s="36"/>
      <c r="AT35" s="41"/>
      <c r="AU35" s="61"/>
      <c r="AV35" s="61"/>
      <c r="AW35" s="61"/>
      <c r="AX35" s="61"/>
      <c r="AY35" s="61"/>
      <c r="AZ35" s="61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40"/>
      <c r="BT35" s="36"/>
      <c r="BU35" s="36"/>
      <c r="BV35" s="36"/>
      <c r="BY35" s="36"/>
      <c r="BZ35" s="36"/>
      <c r="CA35" s="36"/>
      <c r="CB35" s="36"/>
      <c r="CC35" s="36"/>
      <c r="CD35" s="42"/>
      <c r="CE35" s="41"/>
      <c r="CF35" s="41"/>
      <c r="CG35" s="41"/>
      <c r="CH35" s="36"/>
      <c r="CI35" s="36"/>
      <c r="CJ35" s="36"/>
      <c r="CK35" s="36"/>
      <c r="CL35" s="36"/>
      <c r="CM35" s="36"/>
      <c r="CN35" s="36"/>
      <c r="CP35" s="36"/>
      <c r="CQ35" s="46"/>
      <c r="CR35" s="36"/>
      <c r="CS35" s="36"/>
      <c r="CT35" s="36"/>
      <c r="CU35" s="36"/>
      <c r="CV35" s="36"/>
      <c r="CW35" s="36"/>
      <c r="CX35" s="79"/>
      <c r="CY35" s="41"/>
      <c r="CZ35" s="36"/>
      <c r="DA35" s="36"/>
      <c r="DB35" s="36"/>
      <c r="DC35" s="44"/>
      <c r="DD35" s="36"/>
      <c r="DE35" s="36"/>
      <c r="DF35" s="47"/>
      <c r="DG35" s="75" t="s">
        <v>85</v>
      </c>
      <c r="DH35" s="81"/>
    </row>
    <row r="36" spans="1:112" x14ac:dyDescent="0.5">
      <c r="B36" s="36"/>
      <c r="C36" s="36"/>
      <c r="D36" s="36"/>
      <c r="E36" s="36"/>
      <c r="F36" s="36"/>
      <c r="G36" s="36"/>
      <c r="H36" s="37"/>
      <c r="I36" s="36"/>
      <c r="J36" s="36"/>
      <c r="K36" s="36"/>
      <c r="L36" s="36"/>
      <c r="M36" s="37"/>
      <c r="N36" s="36"/>
      <c r="O36" s="36"/>
      <c r="P36" s="36"/>
      <c r="Q36" s="36"/>
      <c r="R36" s="36"/>
      <c r="S36" s="36"/>
      <c r="T36" s="82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41"/>
      <c r="AJ36" s="41"/>
      <c r="AK36" s="36"/>
      <c r="AL36" s="36"/>
      <c r="AM36" s="36"/>
      <c r="AN36" s="36"/>
      <c r="AO36" s="41"/>
      <c r="AP36" s="36"/>
      <c r="AQ36" s="36"/>
      <c r="AR36" s="36"/>
      <c r="AS36" s="36"/>
      <c r="AT36" s="41"/>
      <c r="AU36" s="40"/>
      <c r="AV36" s="40"/>
      <c r="AW36" s="40"/>
      <c r="AX36" s="40"/>
      <c r="AY36" s="40"/>
      <c r="AZ36" s="40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8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48"/>
      <c r="CE36" s="41"/>
      <c r="CF36" s="41"/>
      <c r="CG36" s="41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40"/>
      <c r="CX36" s="36"/>
      <c r="CY36" s="36"/>
      <c r="CZ36" s="36"/>
      <c r="DA36" s="36"/>
      <c r="DB36" s="36"/>
      <c r="DC36" s="44"/>
      <c r="DD36" s="36"/>
      <c r="DE36" s="36"/>
      <c r="DF36" s="47"/>
      <c r="DH36" s="81"/>
    </row>
    <row r="37" spans="1:112" x14ac:dyDescent="0.5">
      <c r="B37" s="36"/>
      <c r="C37" s="36"/>
      <c r="D37" s="36"/>
      <c r="E37" s="37"/>
      <c r="F37" s="37"/>
      <c r="G37" s="37"/>
      <c r="H37" s="37"/>
      <c r="I37" s="37"/>
      <c r="J37" s="37"/>
      <c r="K37" s="36"/>
      <c r="L37" s="37"/>
      <c r="M37" s="43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41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9"/>
      <c r="DH37" s="81"/>
    </row>
    <row r="38" spans="1:112" x14ac:dyDescent="0.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  <c r="R38" s="37"/>
      <c r="S38" s="37"/>
      <c r="T38" s="37"/>
      <c r="U38" s="37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61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40"/>
      <c r="CX38" s="36"/>
      <c r="CY38" s="36"/>
      <c r="CZ38" s="36"/>
      <c r="DA38" s="36"/>
      <c r="DB38" s="36"/>
      <c r="DC38" s="36"/>
      <c r="DD38" s="36"/>
      <c r="DE38" s="36"/>
      <c r="DH38" s="81"/>
    </row>
    <row r="39" spans="1:112" x14ac:dyDescent="0.5">
      <c r="B39" s="36"/>
      <c r="C39" s="36"/>
      <c r="D39" s="36"/>
      <c r="E39" s="37"/>
      <c r="F39" s="37"/>
      <c r="G39" s="37"/>
      <c r="H39" s="37"/>
      <c r="I39" s="37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47"/>
      <c r="DH39" s="80"/>
    </row>
    <row r="40" spans="1:112" x14ac:dyDescent="0.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47"/>
      <c r="DH40" s="80"/>
    </row>
    <row r="41" spans="1:112" x14ac:dyDescent="0.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47"/>
      <c r="DH41" s="80"/>
    </row>
    <row r="42" spans="1:112" x14ac:dyDescent="0.5">
      <c r="B42" s="36"/>
      <c r="C42" s="36"/>
      <c r="D42" s="36"/>
      <c r="E42" s="41"/>
      <c r="F42" s="41"/>
      <c r="G42" s="41"/>
      <c r="H42" s="41"/>
      <c r="I42" s="41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47"/>
      <c r="DH42" s="80"/>
    </row>
    <row r="43" spans="1:112" x14ac:dyDescent="0.5">
      <c r="B43" s="36"/>
      <c r="C43" s="36"/>
      <c r="D43" s="36"/>
      <c r="E43" s="41"/>
      <c r="F43" s="41"/>
      <c r="G43" s="41"/>
      <c r="H43" s="41"/>
      <c r="I43" s="41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49"/>
      <c r="DH43" s="80"/>
    </row>
    <row r="44" spans="1:112" x14ac:dyDescent="0.5">
      <c r="B44" s="36"/>
      <c r="C44" s="36"/>
      <c r="D44" s="36"/>
      <c r="E44" s="41"/>
      <c r="F44" s="41"/>
      <c r="G44" s="41"/>
      <c r="H44" s="41"/>
      <c r="I44" s="41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</row>
    <row r="45" spans="1:112" x14ac:dyDescent="0.5">
      <c r="B45" s="36"/>
      <c r="C45" s="36"/>
      <c r="D45" s="36"/>
      <c r="E45" s="41"/>
      <c r="F45" s="41"/>
      <c r="G45" s="41"/>
      <c r="H45" s="41"/>
      <c r="I45" s="41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47"/>
    </row>
    <row r="46" spans="1:112" x14ac:dyDescent="0.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</row>
    <row r="47" spans="1:112" x14ac:dyDescent="0.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47"/>
      <c r="DH47" s="31"/>
    </row>
    <row r="48" spans="1:112" x14ac:dyDescent="0.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H48" s="31"/>
    </row>
    <row r="49" spans="2:112" x14ac:dyDescent="0.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47"/>
      <c r="DH49" s="31"/>
    </row>
    <row r="50" spans="2:112" x14ac:dyDescent="0.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47"/>
      <c r="DH50" s="31"/>
    </row>
    <row r="51" spans="2:112" x14ac:dyDescent="0.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</row>
    <row r="52" spans="2:112" x14ac:dyDescent="0.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</row>
    <row r="53" spans="2:112" x14ac:dyDescent="0.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</row>
    <row r="54" spans="2:112" x14ac:dyDescent="0.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</row>
    <row r="55" spans="2:112" x14ac:dyDescent="0.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</row>
    <row r="56" spans="2:112" x14ac:dyDescent="0.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</row>
    <row r="57" spans="2:112" x14ac:dyDescent="0.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</row>
    <row r="58" spans="2:112" x14ac:dyDescent="0.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</row>
    <row r="59" spans="2:112" x14ac:dyDescent="0.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</row>
    <row r="60" spans="2:112" x14ac:dyDescent="0.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</row>
    <row r="61" spans="2:112" x14ac:dyDescent="0.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</row>
    <row r="62" spans="2:112" x14ac:dyDescent="0.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</row>
    <row r="63" spans="2:112" x14ac:dyDescent="0.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</row>
    <row r="64" spans="2:112" x14ac:dyDescent="0.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</row>
    <row r="65" spans="2:109" x14ac:dyDescent="0.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</row>
    <row r="66" spans="2:109" x14ac:dyDescent="0.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</row>
    <row r="67" spans="2:109" x14ac:dyDescent="0.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</row>
    <row r="68" spans="2:109" x14ac:dyDescent="0.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</row>
    <row r="69" spans="2:109" x14ac:dyDescent="0.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</row>
    <row r="70" spans="2:109" x14ac:dyDescent="0.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</row>
    <row r="71" spans="2:109" x14ac:dyDescent="0.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</row>
    <row r="72" spans="2:109" x14ac:dyDescent="0.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</row>
    <row r="73" spans="2:109" x14ac:dyDescent="0.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</row>
    <row r="74" spans="2:109" x14ac:dyDescent="0.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</row>
    <row r="75" spans="2:109" x14ac:dyDescent="0.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</row>
    <row r="76" spans="2:109" x14ac:dyDescent="0.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</row>
    <row r="77" spans="2:109" x14ac:dyDescent="0.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</row>
    <row r="78" spans="2:109" x14ac:dyDescent="0.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</row>
    <row r="79" spans="2:109" x14ac:dyDescent="0.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</row>
    <row r="80" spans="2:109" x14ac:dyDescent="0.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</row>
    <row r="81" spans="2:109" x14ac:dyDescent="0.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</row>
    <row r="82" spans="2:109" x14ac:dyDescent="0.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</row>
    <row r="83" spans="2:109" x14ac:dyDescent="0.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</row>
    <row r="84" spans="2:109" x14ac:dyDescent="0.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</row>
    <row r="85" spans="2:109" x14ac:dyDescent="0.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</row>
    <row r="86" spans="2:109" x14ac:dyDescent="0.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</row>
    <row r="87" spans="2:109" x14ac:dyDescent="0.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</row>
    <row r="88" spans="2:109" x14ac:dyDescent="0.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</row>
    <row r="89" spans="2:109" x14ac:dyDescent="0.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</row>
    <row r="90" spans="2:109" x14ac:dyDescent="0.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</row>
    <row r="91" spans="2:109" x14ac:dyDescent="0.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</row>
    <row r="92" spans="2:109" x14ac:dyDescent="0.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</row>
    <row r="93" spans="2:109" x14ac:dyDescent="0.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</row>
    <row r="94" spans="2:109" x14ac:dyDescent="0.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</row>
    <row r="95" spans="2:109" x14ac:dyDescent="0.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</row>
    <row r="96" spans="2:109" x14ac:dyDescent="0.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</row>
    <row r="97" spans="2:109" x14ac:dyDescent="0.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</row>
    <row r="98" spans="2:109" x14ac:dyDescent="0.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</row>
    <row r="99" spans="2:109" x14ac:dyDescent="0.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</row>
    <row r="100" spans="2:109" x14ac:dyDescent="0.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</row>
    <row r="101" spans="2:109" x14ac:dyDescent="0.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</row>
    <row r="102" spans="2:109" x14ac:dyDescent="0.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</row>
    <row r="103" spans="2:109" x14ac:dyDescent="0.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</row>
    <row r="104" spans="2:109" x14ac:dyDescent="0.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</row>
    <row r="105" spans="2:109" x14ac:dyDescent="0.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</row>
    <row r="106" spans="2:109" x14ac:dyDescent="0.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</row>
    <row r="107" spans="2:109" x14ac:dyDescent="0.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</row>
    <row r="108" spans="2:109" x14ac:dyDescent="0.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</row>
    <row r="109" spans="2:109" x14ac:dyDescent="0.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</row>
    <row r="110" spans="2:109" x14ac:dyDescent="0.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</row>
    <row r="111" spans="2:109" x14ac:dyDescent="0.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</row>
    <row r="112" spans="2:109" x14ac:dyDescent="0.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</row>
    <row r="113" spans="2:109" x14ac:dyDescent="0.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</row>
    <row r="114" spans="2:109" x14ac:dyDescent="0.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</row>
    <row r="115" spans="2:109" x14ac:dyDescent="0.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</row>
    <row r="116" spans="2:109" x14ac:dyDescent="0.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</row>
    <row r="117" spans="2:109" x14ac:dyDescent="0.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</row>
    <row r="118" spans="2:109" x14ac:dyDescent="0.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</row>
    <row r="119" spans="2:109" x14ac:dyDescent="0.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</row>
    <row r="120" spans="2:109" x14ac:dyDescent="0.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</row>
    <row r="121" spans="2:109" x14ac:dyDescent="0.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</row>
    <row r="122" spans="2:109" x14ac:dyDescent="0.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</row>
    <row r="123" spans="2:109" x14ac:dyDescent="0.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</row>
    <row r="124" spans="2:109" x14ac:dyDescent="0.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</row>
    <row r="125" spans="2:109" x14ac:dyDescent="0.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</row>
    <row r="126" spans="2:109" x14ac:dyDescent="0.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</row>
    <row r="127" spans="2:109" x14ac:dyDescent="0.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</row>
    <row r="128" spans="2:109" x14ac:dyDescent="0.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</row>
    <row r="129" spans="2:109" x14ac:dyDescent="0.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</row>
    <row r="130" spans="2:109" x14ac:dyDescent="0.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</row>
    <row r="131" spans="2:109" x14ac:dyDescent="0.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</row>
    <row r="132" spans="2:109" x14ac:dyDescent="0.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</row>
    <row r="133" spans="2:109" x14ac:dyDescent="0.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</row>
    <row r="134" spans="2:109" x14ac:dyDescent="0.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</row>
    <row r="135" spans="2:109" x14ac:dyDescent="0.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</row>
    <row r="136" spans="2:109" x14ac:dyDescent="0.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</row>
    <row r="137" spans="2:109" x14ac:dyDescent="0.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</row>
    <row r="138" spans="2:109" x14ac:dyDescent="0.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</row>
    <row r="139" spans="2:109" x14ac:dyDescent="0.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</row>
    <row r="140" spans="2:109" x14ac:dyDescent="0.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</row>
    <row r="141" spans="2:109" x14ac:dyDescent="0.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</row>
    <row r="142" spans="2:109" x14ac:dyDescent="0.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</row>
    <row r="143" spans="2:109" x14ac:dyDescent="0.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</row>
    <row r="144" spans="2:109" x14ac:dyDescent="0.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</row>
    <row r="145" spans="2:109" x14ac:dyDescent="0.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</row>
    <row r="146" spans="2:109" x14ac:dyDescent="0.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</row>
    <row r="147" spans="2:109" x14ac:dyDescent="0.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</row>
    <row r="148" spans="2:109" x14ac:dyDescent="0.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</row>
    <row r="149" spans="2:109" x14ac:dyDescent="0.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</row>
    <row r="150" spans="2:109" x14ac:dyDescent="0.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</row>
    <row r="151" spans="2:109" x14ac:dyDescent="0.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</row>
    <row r="152" spans="2:109" x14ac:dyDescent="0.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</row>
    <row r="153" spans="2:109" x14ac:dyDescent="0.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</row>
    <row r="154" spans="2:109" x14ac:dyDescent="0.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</row>
    <row r="155" spans="2:109" x14ac:dyDescent="0.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</row>
    <row r="156" spans="2:109" x14ac:dyDescent="0.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</row>
    <row r="157" spans="2:109" x14ac:dyDescent="0.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</row>
    <row r="158" spans="2:109" x14ac:dyDescent="0.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</row>
    <row r="159" spans="2:109" x14ac:dyDescent="0.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</row>
    <row r="160" spans="2:109" x14ac:dyDescent="0.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</row>
    <row r="161" spans="2:109" x14ac:dyDescent="0.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</row>
    <row r="162" spans="2:109" x14ac:dyDescent="0.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</row>
    <row r="163" spans="2:109" x14ac:dyDescent="0.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</row>
    <row r="164" spans="2:109" x14ac:dyDescent="0.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</row>
    <row r="165" spans="2:109" x14ac:dyDescent="0.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</row>
    <row r="166" spans="2:109" x14ac:dyDescent="0.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</row>
    <row r="167" spans="2:109" x14ac:dyDescent="0.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</row>
    <row r="168" spans="2:109" x14ac:dyDescent="0.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</row>
    <row r="169" spans="2:109" x14ac:dyDescent="0.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</row>
    <row r="170" spans="2:109" x14ac:dyDescent="0.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</row>
    <row r="171" spans="2:109" x14ac:dyDescent="0.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</row>
    <row r="172" spans="2:109" x14ac:dyDescent="0.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</row>
    <row r="173" spans="2:109" x14ac:dyDescent="0.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</row>
    <row r="174" spans="2:109" x14ac:dyDescent="0.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</row>
    <row r="175" spans="2:109" x14ac:dyDescent="0.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</row>
    <row r="176" spans="2:109" x14ac:dyDescent="0.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</row>
    <row r="177" spans="2:109" x14ac:dyDescent="0.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</row>
    <row r="178" spans="2:109" x14ac:dyDescent="0.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</row>
    <row r="179" spans="2:109" x14ac:dyDescent="0.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</row>
    <row r="180" spans="2:109" x14ac:dyDescent="0.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</row>
    <row r="181" spans="2:109" x14ac:dyDescent="0.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</row>
    <row r="182" spans="2:109" x14ac:dyDescent="0.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</row>
    <row r="183" spans="2:109" x14ac:dyDescent="0.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</row>
    <row r="184" spans="2:109" x14ac:dyDescent="0.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</row>
    <row r="185" spans="2:109" x14ac:dyDescent="0.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</row>
    <row r="186" spans="2:109" x14ac:dyDescent="0.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</row>
    <row r="187" spans="2:109" x14ac:dyDescent="0.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</row>
    <row r="188" spans="2:109" x14ac:dyDescent="0.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</row>
    <row r="189" spans="2:109" x14ac:dyDescent="0.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</row>
    <row r="190" spans="2:109" x14ac:dyDescent="0.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</row>
    <row r="191" spans="2:109" x14ac:dyDescent="0.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</row>
    <row r="192" spans="2:109" x14ac:dyDescent="0.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</row>
    <row r="193" spans="2:109" x14ac:dyDescent="0.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</row>
    <row r="194" spans="2:109" x14ac:dyDescent="0.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</row>
    <row r="195" spans="2:109" x14ac:dyDescent="0.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</row>
    <row r="196" spans="2:109" x14ac:dyDescent="0.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</row>
    <row r="197" spans="2:109" x14ac:dyDescent="0.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</row>
    <row r="198" spans="2:109" x14ac:dyDescent="0.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</row>
    <row r="199" spans="2:109" x14ac:dyDescent="0.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</row>
    <row r="200" spans="2:109" x14ac:dyDescent="0.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</row>
    <row r="201" spans="2:109" x14ac:dyDescent="0.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</row>
    <row r="202" spans="2:109" x14ac:dyDescent="0.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</row>
    <row r="203" spans="2:109" x14ac:dyDescent="0.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</row>
    <row r="204" spans="2:109" x14ac:dyDescent="0.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</row>
    <row r="205" spans="2:109" x14ac:dyDescent="0.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</row>
    <row r="206" spans="2:109" x14ac:dyDescent="0.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</row>
    <row r="207" spans="2:109" x14ac:dyDescent="0.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</row>
    <row r="208" spans="2:109" x14ac:dyDescent="0.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</row>
    <row r="209" spans="2:109" x14ac:dyDescent="0.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</row>
    <row r="210" spans="2:109" x14ac:dyDescent="0.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</row>
    <row r="211" spans="2:109" x14ac:dyDescent="0.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</row>
    <row r="212" spans="2:109" x14ac:dyDescent="0.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</row>
    <row r="213" spans="2:109" x14ac:dyDescent="0.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</row>
    <row r="214" spans="2:109" x14ac:dyDescent="0.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</row>
    <row r="215" spans="2:109" x14ac:dyDescent="0.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</row>
    <row r="216" spans="2:109" x14ac:dyDescent="0.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</row>
    <row r="217" spans="2:109" x14ac:dyDescent="0.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</row>
    <row r="218" spans="2:109" x14ac:dyDescent="0.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</row>
    <row r="219" spans="2:109" x14ac:dyDescent="0.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</row>
    <row r="220" spans="2:109" x14ac:dyDescent="0.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</row>
    <row r="221" spans="2:109" x14ac:dyDescent="0.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</row>
    <row r="222" spans="2:109" x14ac:dyDescent="0.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</row>
    <row r="223" spans="2:109" x14ac:dyDescent="0.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</row>
    <row r="224" spans="2:109" x14ac:dyDescent="0.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</row>
    <row r="225" spans="2:109" x14ac:dyDescent="0.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</row>
    <row r="226" spans="2:109" x14ac:dyDescent="0.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</row>
    <row r="227" spans="2:109" x14ac:dyDescent="0.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</row>
    <row r="228" spans="2:109" x14ac:dyDescent="0.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</row>
    <row r="229" spans="2:109" x14ac:dyDescent="0.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</row>
    <row r="230" spans="2:109" x14ac:dyDescent="0.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</row>
    <row r="231" spans="2:109" x14ac:dyDescent="0.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</row>
    <row r="232" spans="2:109" x14ac:dyDescent="0.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</row>
    <row r="233" spans="2:109" x14ac:dyDescent="0.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</row>
    <row r="234" spans="2:109" x14ac:dyDescent="0.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</row>
    <row r="235" spans="2:109" x14ac:dyDescent="0.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</row>
    <row r="236" spans="2:109" x14ac:dyDescent="0.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</row>
    <row r="237" spans="2:109" x14ac:dyDescent="0.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</row>
    <row r="238" spans="2:109" x14ac:dyDescent="0.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</row>
    <row r="239" spans="2:109" x14ac:dyDescent="0.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</row>
    <row r="240" spans="2:109" x14ac:dyDescent="0.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</row>
    <row r="241" spans="2:109" x14ac:dyDescent="0.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</row>
    <row r="242" spans="2:109" x14ac:dyDescent="0.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</row>
    <row r="243" spans="2:109" x14ac:dyDescent="0.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</row>
    <row r="244" spans="2:109" x14ac:dyDescent="0.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</row>
    <row r="245" spans="2:109" x14ac:dyDescent="0.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</row>
    <row r="246" spans="2:109" x14ac:dyDescent="0.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</row>
    <row r="247" spans="2:109" x14ac:dyDescent="0.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</row>
    <row r="248" spans="2:109" x14ac:dyDescent="0.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</row>
    <row r="249" spans="2:109" x14ac:dyDescent="0.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</row>
    <row r="250" spans="2:109" x14ac:dyDescent="0.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</row>
    <row r="251" spans="2:109" x14ac:dyDescent="0.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</row>
    <row r="252" spans="2:109" x14ac:dyDescent="0.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</row>
    <row r="253" spans="2:109" x14ac:dyDescent="0.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</row>
    <row r="254" spans="2:109" x14ac:dyDescent="0.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</row>
    <row r="255" spans="2:109" x14ac:dyDescent="0.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</row>
    <row r="256" spans="2:109" x14ac:dyDescent="0.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</row>
    <row r="257" spans="2:109" x14ac:dyDescent="0.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</row>
    <row r="258" spans="2:109" x14ac:dyDescent="0.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</row>
    <row r="259" spans="2:109" x14ac:dyDescent="0.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</row>
    <row r="260" spans="2:109" x14ac:dyDescent="0.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</row>
    <row r="261" spans="2:109" x14ac:dyDescent="0.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</row>
    <row r="262" spans="2:109" x14ac:dyDescent="0.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</row>
    <row r="263" spans="2:109" x14ac:dyDescent="0.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</row>
    <row r="264" spans="2:109" x14ac:dyDescent="0.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</row>
    <row r="265" spans="2:109" x14ac:dyDescent="0.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</row>
    <row r="266" spans="2:109" x14ac:dyDescent="0.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</row>
    <row r="267" spans="2:109" x14ac:dyDescent="0.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</row>
    <row r="268" spans="2:109" x14ac:dyDescent="0.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</row>
    <row r="269" spans="2:109" x14ac:dyDescent="0.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</row>
    <row r="270" spans="2:109" x14ac:dyDescent="0.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</row>
    <row r="271" spans="2:109" x14ac:dyDescent="0.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</row>
    <row r="272" spans="2:109" x14ac:dyDescent="0.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</row>
    <row r="273" spans="2:109" x14ac:dyDescent="0.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</row>
    <row r="274" spans="2:109" x14ac:dyDescent="0.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</row>
    <row r="275" spans="2:109" x14ac:dyDescent="0.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</row>
    <row r="276" spans="2:109" x14ac:dyDescent="0.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</row>
    <row r="277" spans="2:109" x14ac:dyDescent="0.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</row>
    <row r="278" spans="2:109" x14ac:dyDescent="0.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</row>
    <row r="279" spans="2:109" x14ac:dyDescent="0.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</row>
    <row r="280" spans="2:109" x14ac:dyDescent="0.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</row>
    <row r="281" spans="2:109" x14ac:dyDescent="0.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</row>
    <row r="282" spans="2:109" x14ac:dyDescent="0.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</row>
    <row r="283" spans="2:109" x14ac:dyDescent="0.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</row>
    <row r="284" spans="2:109" x14ac:dyDescent="0.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</row>
    <row r="285" spans="2:109" x14ac:dyDescent="0.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</row>
    <row r="286" spans="2:109" x14ac:dyDescent="0.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</row>
    <row r="287" spans="2:109" x14ac:dyDescent="0.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</row>
    <row r="288" spans="2:109" x14ac:dyDescent="0.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</row>
    <row r="289" spans="2:109" x14ac:dyDescent="0.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</row>
    <row r="290" spans="2:109" x14ac:dyDescent="0.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</row>
    <row r="291" spans="2:109" x14ac:dyDescent="0.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</row>
    <row r="292" spans="2:109" x14ac:dyDescent="0.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</row>
    <row r="293" spans="2:109" x14ac:dyDescent="0.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</row>
    <row r="294" spans="2:109" x14ac:dyDescent="0.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</row>
    <row r="295" spans="2:109" x14ac:dyDescent="0.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</row>
    <row r="296" spans="2:109" x14ac:dyDescent="0.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</row>
    <row r="297" spans="2:109" x14ac:dyDescent="0.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</row>
    <row r="298" spans="2:109" x14ac:dyDescent="0.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</row>
    <row r="299" spans="2:109" x14ac:dyDescent="0.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</row>
    <row r="300" spans="2:109" x14ac:dyDescent="0.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</row>
    <row r="301" spans="2:109" x14ac:dyDescent="0.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</row>
    <row r="302" spans="2:109" x14ac:dyDescent="0.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</row>
    <row r="303" spans="2:109" x14ac:dyDescent="0.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</row>
    <row r="304" spans="2:109" x14ac:dyDescent="0.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</row>
    <row r="305" spans="2:109" x14ac:dyDescent="0.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</row>
    <row r="306" spans="2:109" x14ac:dyDescent="0.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</row>
    <row r="307" spans="2:109" x14ac:dyDescent="0.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</row>
    <row r="308" spans="2:109" x14ac:dyDescent="0.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</row>
    <row r="309" spans="2:109" x14ac:dyDescent="0.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</row>
    <row r="310" spans="2:109" x14ac:dyDescent="0.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</row>
    <row r="311" spans="2:109" x14ac:dyDescent="0.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</row>
    <row r="312" spans="2:109" x14ac:dyDescent="0.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</row>
    <row r="313" spans="2:109" x14ac:dyDescent="0.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</row>
    <row r="314" spans="2:109" x14ac:dyDescent="0.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</row>
    <row r="315" spans="2:109" x14ac:dyDescent="0.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</row>
    <row r="316" spans="2:109" x14ac:dyDescent="0.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</row>
    <row r="317" spans="2:109" x14ac:dyDescent="0.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</row>
    <row r="318" spans="2:109" x14ac:dyDescent="0.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</row>
    <row r="319" spans="2:109" x14ac:dyDescent="0.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</row>
    <row r="320" spans="2:109" x14ac:dyDescent="0.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</row>
    <row r="321" spans="2:109" x14ac:dyDescent="0.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</row>
    <row r="322" spans="2:109" x14ac:dyDescent="0.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</row>
    <row r="323" spans="2:109" x14ac:dyDescent="0.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</row>
    <row r="324" spans="2:109" x14ac:dyDescent="0.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</row>
    <row r="325" spans="2:109" x14ac:dyDescent="0.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</row>
    <row r="326" spans="2:109" x14ac:dyDescent="0.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</row>
    <row r="327" spans="2:109" x14ac:dyDescent="0.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</row>
    <row r="328" spans="2:109" x14ac:dyDescent="0.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</row>
    <row r="329" spans="2:109" x14ac:dyDescent="0.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</row>
    <row r="330" spans="2:109" x14ac:dyDescent="0.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</row>
    <row r="331" spans="2:109" x14ac:dyDescent="0.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</row>
    <row r="332" spans="2:109" x14ac:dyDescent="0.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</row>
    <row r="333" spans="2:109" x14ac:dyDescent="0.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</row>
    <row r="334" spans="2:109" x14ac:dyDescent="0.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</row>
    <row r="335" spans="2:109" x14ac:dyDescent="0.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</row>
    <row r="336" spans="2:109" x14ac:dyDescent="0.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</row>
    <row r="337" spans="2:109" x14ac:dyDescent="0.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</row>
    <row r="338" spans="2:109" x14ac:dyDescent="0.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</row>
    <row r="339" spans="2:109" x14ac:dyDescent="0.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</row>
    <row r="340" spans="2:109" x14ac:dyDescent="0.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</row>
    <row r="341" spans="2:109" x14ac:dyDescent="0.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</row>
    <row r="342" spans="2:109" x14ac:dyDescent="0.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</row>
    <row r="343" spans="2:109" x14ac:dyDescent="0.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</row>
    <row r="344" spans="2:109" x14ac:dyDescent="0.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</row>
    <row r="345" spans="2:109" x14ac:dyDescent="0.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</row>
    <row r="346" spans="2:109" x14ac:dyDescent="0.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</row>
    <row r="347" spans="2:109" x14ac:dyDescent="0.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</row>
    <row r="348" spans="2:109" x14ac:dyDescent="0.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</row>
    <row r="349" spans="2:109" x14ac:dyDescent="0.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</row>
    <row r="350" spans="2:109" x14ac:dyDescent="0.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</row>
    <row r="351" spans="2:109" x14ac:dyDescent="0.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</row>
    <row r="352" spans="2:109" x14ac:dyDescent="0.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</row>
    <row r="353" spans="2:109" x14ac:dyDescent="0.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</row>
    <row r="354" spans="2:109" x14ac:dyDescent="0.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</row>
    <row r="355" spans="2:109" x14ac:dyDescent="0.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</row>
    <row r="356" spans="2:109" x14ac:dyDescent="0.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</row>
    <row r="357" spans="2:109" x14ac:dyDescent="0.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</row>
    <row r="358" spans="2:109" x14ac:dyDescent="0.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</row>
    <row r="359" spans="2:109" x14ac:dyDescent="0.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</row>
    <row r="360" spans="2:109" x14ac:dyDescent="0.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</row>
    <row r="361" spans="2:109" x14ac:dyDescent="0.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</row>
    <row r="362" spans="2:109" x14ac:dyDescent="0.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</row>
    <row r="363" spans="2:109" x14ac:dyDescent="0.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</row>
    <row r="364" spans="2:109" x14ac:dyDescent="0.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</row>
    <row r="365" spans="2:109" x14ac:dyDescent="0.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</row>
    <row r="366" spans="2:109" x14ac:dyDescent="0.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</row>
    <row r="367" spans="2:109" x14ac:dyDescent="0.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</row>
    <row r="368" spans="2:109" x14ac:dyDescent="0.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</row>
    <row r="369" spans="2:109" x14ac:dyDescent="0.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</row>
    <row r="370" spans="2:109" x14ac:dyDescent="0.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</row>
    <row r="371" spans="2:109" x14ac:dyDescent="0.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</row>
    <row r="372" spans="2:109" x14ac:dyDescent="0.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</row>
    <row r="373" spans="2:109" x14ac:dyDescent="0.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</row>
    <row r="374" spans="2:109" x14ac:dyDescent="0.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</row>
    <row r="375" spans="2:109" x14ac:dyDescent="0.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</row>
    <row r="376" spans="2:109" x14ac:dyDescent="0.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</row>
    <row r="377" spans="2:109" x14ac:dyDescent="0.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</row>
    <row r="378" spans="2:109" x14ac:dyDescent="0.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</row>
    <row r="379" spans="2:109" x14ac:dyDescent="0.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</row>
    <row r="380" spans="2:109" x14ac:dyDescent="0.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</row>
    <row r="381" spans="2:109" x14ac:dyDescent="0.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</row>
    <row r="382" spans="2:109" x14ac:dyDescent="0.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</row>
    <row r="383" spans="2:109" x14ac:dyDescent="0.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</row>
    <row r="384" spans="2:109" x14ac:dyDescent="0.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</row>
    <row r="385" spans="2:109" x14ac:dyDescent="0.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</row>
    <row r="386" spans="2:109" x14ac:dyDescent="0.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</row>
    <row r="387" spans="2:109" x14ac:dyDescent="0.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</row>
    <row r="388" spans="2:109" x14ac:dyDescent="0.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</row>
    <row r="389" spans="2:109" x14ac:dyDescent="0.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</row>
    <row r="390" spans="2:109" x14ac:dyDescent="0.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</row>
    <row r="391" spans="2:109" x14ac:dyDescent="0.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</row>
    <row r="392" spans="2:109" x14ac:dyDescent="0.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</row>
    <row r="393" spans="2:109" x14ac:dyDescent="0.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</row>
    <row r="394" spans="2:109" x14ac:dyDescent="0.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</row>
    <row r="395" spans="2:109" x14ac:dyDescent="0.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</row>
    <row r="396" spans="2:109" x14ac:dyDescent="0.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</row>
    <row r="397" spans="2:109" x14ac:dyDescent="0.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</row>
    <row r="398" spans="2:109" x14ac:dyDescent="0.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</row>
    <row r="399" spans="2:109" x14ac:dyDescent="0.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</row>
    <row r="400" spans="2:109" x14ac:dyDescent="0.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</row>
    <row r="401" spans="2:109" x14ac:dyDescent="0.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</row>
    <row r="402" spans="2:109" x14ac:dyDescent="0.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</row>
    <row r="403" spans="2:109" x14ac:dyDescent="0.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</row>
    <row r="404" spans="2:109" x14ac:dyDescent="0.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</row>
    <row r="405" spans="2:109" x14ac:dyDescent="0.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</row>
    <row r="406" spans="2:109" x14ac:dyDescent="0.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</row>
    <row r="407" spans="2:109" x14ac:dyDescent="0.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</row>
    <row r="408" spans="2:109" x14ac:dyDescent="0.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</row>
    <row r="409" spans="2:109" x14ac:dyDescent="0.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</row>
    <row r="410" spans="2:109" x14ac:dyDescent="0.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</row>
    <row r="411" spans="2:109" x14ac:dyDescent="0.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</row>
    <row r="412" spans="2:109" x14ac:dyDescent="0.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</row>
    <row r="413" spans="2:109" x14ac:dyDescent="0.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</row>
    <row r="414" spans="2:109" x14ac:dyDescent="0.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</row>
    <row r="415" spans="2:109" x14ac:dyDescent="0.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</row>
    <row r="416" spans="2:109" x14ac:dyDescent="0.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</row>
    <row r="417" spans="2:109" x14ac:dyDescent="0.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</row>
    <row r="418" spans="2:109" x14ac:dyDescent="0.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</row>
    <row r="419" spans="2:109" x14ac:dyDescent="0.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</row>
    <row r="420" spans="2:109" x14ac:dyDescent="0.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</row>
    <row r="421" spans="2:109" x14ac:dyDescent="0.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</row>
    <row r="422" spans="2:109" x14ac:dyDescent="0.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</row>
    <row r="423" spans="2:109" x14ac:dyDescent="0.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</row>
    <row r="424" spans="2:109" x14ac:dyDescent="0.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</row>
    <row r="425" spans="2:109" x14ac:dyDescent="0.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</row>
    <row r="426" spans="2:109" x14ac:dyDescent="0.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</row>
    <row r="427" spans="2:109" x14ac:dyDescent="0.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</row>
    <row r="428" spans="2:109" x14ac:dyDescent="0.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</row>
    <row r="429" spans="2:109" x14ac:dyDescent="0.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</row>
    <row r="430" spans="2:109" x14ac:dyDescent="0.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</row>
    <row r="431" spans="2:109" x14ac:dyDescent="0.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</row>
    <row r="432" spans="2:109" x14ac:dyDescent="0.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</row>
    <row r="433" spans="2:109" x14ac:dyDescent="0.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</row>
    <row r="434" spans="2:109" x14ac:dyDescent="0.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</row>
    <row r="435" spans="2:109" x14ac:dyDescent="0.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</row>
    <row r="436" spans="2:109" x14ac:dyDescent="0.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</row>
    <row r="437" spans="2:109" x14ac:dyDescent="0.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</row>
    <row r="438" spans="2:109" x14ac:dyDescent="0.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</row>
    <row r="439" spans="2:109" x14ac:dyDescent="0.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</row>
    <row r="440" spans="2:109" x14ac:dyDescent="0.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</row>
    <row r="441" spans="2:109" x14ac:dyDescent="0.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</row>
    <row r="442" spans="2:109" x14ac:dyDescent="0.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</row>
    <row r="443" spans="2:109" x14ac:dyDescent="0.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</row>
    <row r="444" spans="2:109" x14ac:dyDescent="0.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</row>
    <row r="445" spans="2:109" x14ac:dyDescent="0.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</row>
    <row r="446" spans="2:109" x14ac:dyDescent="0.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</row>
    <row r="447" spans="2:109" x14ac:dyDescent="0.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</row>
    <row r="448" spans="2:109" x14ac:dyDescent="0.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</row>
    <row r="449" spans="2:109" x14ac:dyDescent="0.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</row>
    <row r="450" spans="2:109" x14ac:dyDescent="0.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</row>
    <row r="451" spans="2:109" x14ac:dyDescent="0.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</row>
    <row r="452" spans="2:109" x14ac:dyDescent="0.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</row>
    <row r="453" spans="2:109" x14ac:dyDescent="0.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</row>
    <row r="454" spans="2:109" x14ac:dyDescent="0.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</row>
    <row r="455" spans="2:109" x14ac:dyDescent="0.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</row>
    <row r="456" spans="2:109" x14ac:dyDescent="0.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</row>
    <row r="457" spans="2:109" x14ac:dyDescent="0.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</row>
    <row r="458" spans="2:109" x14ac:dyDescent="0.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</row>
    <row r="459" spans="2:109" x14ac:dyDescent="0.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</row>
    <row r="460" spans="2:109" x14ac:dyDescent="0.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</row>
    <row r="461" spans="2:109" x14ac:dyDescent="0.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</row>
    <row r="462" spans="2:109" x14ac:dyDescent="0.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</row>
    <row r="463" spans="2:109" x14ac:dyDescent="0.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</row>
    <row r="464" spans="2:109" x14ac:dyDescent="0.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</row>
    <row r="465" spans="2:109" x14ac:dyDescent="0.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</row>
    <row r="466" spans="2:109" x14ac:dyDescent="0.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</row>
    <row r="467" spans="2:109" x14ac:dyDescent="0.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</row>
    <row r="468" spans="2:109" x14ac:dyDescent="0.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</row>
    <row r="469" spans="2:109" x14ac:dyDescent="0.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</row>
    <row r="470" spans="2:109" x14ac:dyDescent="0.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</row>
    <row r="471" spans="2:109" x14ac:dyDescent="0.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</row>
    <row r="472" spans="2:109" x14ac:dyDescent="0.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</row>
    <row r="473" spans="2:109" x14ac:dyDescent="0.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</row>
    <row r="474" spans="2:109" x14ac:dyDescent="0.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</row>
    <row r="475" spans="2:109" x14ac:dyDescent="0.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</row>
    <row r="476" spans="2:109" x14ac:dyDescent="0.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</row>
    <row r="477" spans="2:109" x14ac:dyDescent="0.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</row>
    <row r="478" spans="2:109" x14ac:dyDescent="0.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</row>
    <row r="479" spans="2:109" x14ac:dyDescent="0.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</row>
    <row r="480" spans="2:109" x14ac:dyDescent="0.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</row>
    <row r="481" spans="2:109" x14ac:dyDescent="0.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</row>
    <row r="482" spans="2:109" x14ac:dyDescent="0.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</row>
    <row r="483" spans="2:109" x14ac:dyDescent="0.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</row>
    <row r="484" spans="2:109" x14ac:dyDescent="0.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</row>
    <row r="485" spans="2:109" x14ac:dyDescent="0.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</row>
    <row r="486" spans="2:109" x14ac:dyDescent="0.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</row>
    <row r="487" spans="2:109" x14ac:dyDescent="0.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</row>
    <row r="488" spans="2:109" x14ac:dyDescent="0.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</row>
    <row r="489" spans="2:109" x14ac:dyDescent="0.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</row>
    <row r="490" spans="2:109" x14ac:dyDescent="0.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</row>
    <row r="491" spans="2:109" x14ac:dyDescent="0.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</row>
    <row r="492" spans="2:109" x14ac:dyDescent="0.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</row>
    <row r="493" spans="2:109" x14ac:dyDescent="0.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</row>
    <row r="494" spans="2:109" x14ac:dyDescent="0.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</row>
    <row r="495" spans="2:109" x14ac:dyDescent="0.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</row>
    <row r="496" spans="2:109" x14ac:dyDescent="0.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</row>
    <row r="497" spans="2:109" x14ac:dyDescent="0.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</row>
    <row r="498" spans="2:109" x14ac:dyDescent="0.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</row>
    <row r="499" spans="2:109" x14ac:dyDescent="0.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</row>
    <row r="500" spans="2:109" x14ac:dyDescent="0.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</row>
    <row r="501" spans="2:109" x14ac:dyDescent="0.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</row>
    <row r="502" spans="2:109" x14ac:dyDescent="0.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</row>
    <row r="503" spans="2:109" x14ac:dyDescent="0.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</row>
    <row r="504" spans="2:109" x14ac:dyDescent="0.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</row>
    <row r="505" spans="2:109" x14ac:dyDescent="0.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</row>
    <row r="506" spans="2:109" x14ac:dyDescent="0.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</row>
    <row r="507" spans="2:109" x14ac:dyDescent="0.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</row>
    <row r="508" spans="2:109" x14ac:dyDescent="0.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</row>
    <row r="509" spans="2:109" x14ac:dyDescent="0.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</row>
    <row r="510" spans="2:109" x14ac:dyDescent="0.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</row>
    <row r="511" spans="2:109" x14ac:dyDescent="0.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</row>
    <row r="512" spans="2:109" x14ac:dyDescent="0.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</row>
    <row r="513" spans="2:109" x14ac:dyDescent="0.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</row>
    <row r="514" spans="2:109" x14ac:dyDescent="0.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</row>
    <row r="515" spans="2:109" x14ac:dyDescent="0.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</row>
    <row r="516" spans="2:109" x14ac:dyDescent="0.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</row>
    <row r="517" spans="2:109" x14ac:dyDescent="0.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</row>
    <row r="518" spans="2:109" x14ac:dyDescent="0.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</row>
    <row r="519" spans="2:109" x14ac:dyDescent="0.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</row>
    <row r="520" spans="2:109" x14ac:dyDescent="0.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</row>
    <row r="521" spans="2:109" x14ac:dyDescent="0.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</row>
    <row r="522" spans="2:109" x14ac:dyDescent="0.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</row>
    <row r="523" spans="2:109" x14ac:dyDescent="0.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</row>
    <row r="524" spans="2:109" x14ac:dyDescent="0.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</row>
    <row r="525" spans="2:109" x14ac:dyDescent="0.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</row>
    <row r="526" spans="2:109" x14ac:dyDescent="0.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</row>
    <row r="527" spans="2:109" x14ac:dyDescent="0.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</row>
    <row r="528" spans="2:109" x14ac:dyDescent="0.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</row>
    <row r="529" spans="2:109" x14ac:dyDescent="0.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</row>
    <row r="530" spans="2:109" x14ac:dyDescent="0.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</row>
    <row r="531" spans="2:109" x14ac:dyDescent="0.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</row>
    <row r="532" spans="2:109" x14ac:dyDescent="0.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</row>
    <row r="533" spans="2:109" x14ac:dyDescent="0.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</row>
    <row r="534" spans="2:109" x14ac:dyDescent="0.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</row>
    <row r="535" spans="2:109" x14ac:dyDescent="0.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</row>
    <row r="536" spans="2:109" x14ac:dyDescent="0.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</row>
    <row r="537" spans="2:109" x14ac:dyDescent="0.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</row>
    <row r="538" spans="2:109" x14ac:dyDescent="0.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</row>
    <row r="539" spans="2:109" x14ac:dyDescent="0.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</row>
    <row r="540" spans="2:109" x14ac:dyDescent="0.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</row>
    <row r="541" spans="2:109" x14ac:dyDescent="0.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</row>
    <row r="542" spans="2:109" x14ac:dyDescent="0.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</row>
    <row r="543" spans="2:109" x14ac:dyDescent="0.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</row>
    <row r="544" spans="2:109" x14ac:dyDescent="0.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</row>
    <row r="545" spans="2:109" x14ac:dyDescent="0.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</row>
    <row r="546" spans="2:109" x14ac:dyDescent="0.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</row>
    <row r="547" spans="2:109" x14ac:dyDescent="0.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</row>
    <row r="548" spans="2:109" x14ac:dyDescent="0.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</row>
    <row r="549" spans="2:109" x14ac:dyDescent="0.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</row>
    <row r="550" spans="2:109" x14ac:dyDescent="0.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</row>
    <row r="551" spans="2:109" x14ac:dyDescent="0.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</row>
    <row r="552" spans="2:109" x14ac:dyDescent="0.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</row>
    <row r="553" spans="2:109" x14ac:dyDescent="0.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</row>
    <row r="554" spans="2:109" x14ac:dyDescent="0.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</row>
    <row r="555" spans="2:109" x14ac:dyDescent="0.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</row>
    <row r="556" spans="2:109" x14ac:dyDescent="0.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</row>
    <row r="557" spans="2:109" x14ac:dyDescent="0.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</row>
    <row r="558" spans="2:109" x14ac:dyDescent="0.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</row>
    <row r="559" spans="2:109" x14ac:dyDescent="0.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</row>
    <row r="560" spans="2:109" x14ac:dyDescent="0.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</row>
    <row r="561" spans="2:109" x14ac:dyDescent="0.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</row>
    <row r="562" spans="2:109" x14ac:dyDescent="0.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</row>
    <row r="563" spans="2:109" x14ac:dyDescent="0.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</row>
    <row r="564" spans="2:109" x14ac:dyDescent="0.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</row>
    <row r="565" spans="2:109" x14ac:dyDescent="0.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</row>
    <row r="566" spans="2:109" x14ac:dyDescent="0.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</row>
    <row r="567" spans="2:109" x14ac:dyDescent="0.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</row>
    <row r="568" spans="2:109" x14ac:dyDescent="0.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</row>
    <row r="569" spans="2:109" x14ac:dyDescent="0.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</row>
    <row r="570" spans="2:109" x14ac:dyDescent="0.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</row>
    <row r="571" spans="2:109" x14ac:dyDescent="0.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</row>
    <row r="572" spans="2:109" x14ac:dyDescent="0.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</row>
    <row r="573" spans="2:109" x14ac:dyDescent="0.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</row>
    <row r="574" spans="2:109" x14ac:dyDescent="0.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</row>
    <row r="575" spans="2:109" x14ac:dyDescent="0.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</row>
    <row r="576" spans="2:109" x14ac:dyDescent="0.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</row>
    <row r="577" spans="2:109" x14ac:dyDescent="0.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</row>
    <row r="578" spans="2:109" x14ac:dyDescent="0.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</row>
    <row r="579" spans="2:109" x14ac:dyDescent="0.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</row>
    <row r="580" spans="2:109" x14ac:dyDescent="0.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</row>
    <row r="581" spans="2:109" x14ac:dyDescent="0.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</row>
    <row r="582" spans="2:109" x14ac:dyDescent="0.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</row>
    <row r="583" spans="2:109" x14ac:dyDescent="0.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</row>
    <row r="584" spans="2:109" x14ac:dyDescent="0.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</row>
    <row r="585" spans="2:109" x14ac:dyDescent="0.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</row>
    <row r="586" spans="2:109" x14ac:dyDescent="0.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</row>
    <row r="587" spans="2:109" x14ac:dyDescent="0.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</row>
    <row r="588" spans="2:109" x14ac:dyDescent="0.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</row>
    <row r="589" spans="2:109" x14ac:dyDescent="0.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</row>
    <row r="590" spans="2:109" x14ac:dyDescent="0.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</row>
    <row r="591" spans="2:109" x14ac:dyDescent="0.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</row>
    <row r="592" spans="2:109" x14ac:dyDescent="0.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</row>
    <row r="593" spans="2:109" x14ac:dyDescent="0.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</row>
    <row r="594" spans="2:109" x14ac:dyDescent="0.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</row>
    <row r="595" spans="2:109" x14ac:dyDescent="0.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</row>
    <row r="596" spans="2:109" x14ac:dyDescent="0.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</row>
    <row r="597" spans="2:109" x14ac:dyDescent="0.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</row>
    <row r="598" spans="2:109" x14ac:dyDescent="0.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</row>
    <row r="599" spans="2:109" x14ac:dyDescent="0.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</row>
    <row r="600" spans="2:109" x14ac:dyDescent="0.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</row>
    <row r="601" spans="2:109" x14ac:dyDescent="0.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</row>
    <row r="602" spans="2:109" x14ac:dyDescent="0.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</row>
    <row r="603" spans="2:109" x14ac:dyDescent="0.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</row>
    <row r="604" spans="2:109" x14ac:dyDescent="0.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</row>
    <row r="605" spans="2:109" x14ac:dyDescent="0.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</row>
    <row r="606" spans="2:109" x14ac:dyDescent="0.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</row>
    <row r="607" spans="2:109" x14ac:dyDescent="0.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</row>
    <row r="608" spans="2:109" x14ac:dyDescent="0.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</row>
    <row r="609" spans="2:109" x14ac:dyDescent="0.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</row>
    <row r="610" spans="2:109" x14ac:dyDescent="0.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</row>
    <row r="611" spans="2:109" x14ac:dyDescent="0.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</row>
    <row r="612" spans="2:109" x14ac:dyDescent="0.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</row>
    <row r="613" spans="2:109" x14ac:dyDescent="0.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</row>
    <row r="614" spans="2:109" x14ac:dyDescent="0.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</row>
    <row r="615" spans="2:109" x14ac:dyDescent="0.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</row>
    <row r="616" spans="2:109" x14ac:dyDescent="0.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</row>
    <row r="617" spans="2:109" x14ac:dyDescent="0.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</row>
    <row r="618" spans="2:109" x14ac:dyDescent="0.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</row>
    <row r="619" spans="2:109" x14ac:dyDescent="0.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</row>
    <row r="620" spans="2:109" x14ac:dyDescent="0.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</row>
    <row r="621" spans="2:109" x14ac:dyDescent="0.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</row>
    <row r="622" spans="2:109" x14ac:dyDescent="0.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</row>
    <row r="623" spans="2:109" x14ac:dyDescent="0.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</row>
    <row r="624" spans="2:109" x14ac:dyDescent="0.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</row>
    <row r="625" spans="2:109" x14ac:dyDescent="0.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</row>
    <row r="626" spans="2:109" x14ac:dyDescent="0.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</row>
    <row r="627" spans="2:109" x14ac:dyDescent="0.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</row>
    <row r="628" spans="2:109" x14ac:dyDescent="0.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</row>
    <row r="629" spans="2:109" x14ac:dyDescent="0.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</row>
    <row r="630" spans="2:109" x14ac:dyDescent="0.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</row>
    <row r="631" spans="2:109" x14ac:dyDescent="0.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</row>
    <row r="632" spans="2:109" x14ac:dyDescent="0.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</row>
    <row r="633" spans="2:109" x14ac:dyDescent="0.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</row>
    <row r="634" spans="2:109" x14ac:dyDescent="0.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</row>
    <row r="635" spans="2:109" x14ac:dyDescent="0.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</row>
    <row r="636" spans="2:109" x14ac:dyDescent="0.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</row>
    <row r="637" spans="2:109" x14ac:dyDescent="0.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</row>
    <row r="638" spans="2:109" x14ac:dyDescent="0.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</row>
    <row r="639" spans="2:109" x14ac:dyDescent="0.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</row>
    <row r="640" spans="2:109" x14ac:dyDescent="0.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</row>
    <row r="641" spans="2:109" x14ac:dyDescent="0.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</row>
    <row r="642" spans="2:109" x14ac:dyDescent="0.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</row>
    <row r="643" spans="2:109" x14ac:dyDescent="0.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</row>
    <row r="644" spans="2:109" x14ac:dyDescent="0.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</row>
    <row r="645" spans="2:109" x14ac:dyDescent="0.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</row>
    <row r="646" spans="2:109" x14ac:dyDescent="0.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</row>
    <row r="647" spans="2:109" x14ac:dyDescent="0.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</row>
    <row r="648" spans="2:109" x14ac:dyDescent="0.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</row>
    <row r="649" spans="2:109" x14ac:dyDescent="0.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</row>
    <row r="650" spans="2:109" x14ac:dyDescent="0.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</row>
    <row r="651" spans="2:109" x14ac:dyDescent="0.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</row>
    <row r="652" spans="2:109" x14ac:dyDescent="0.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</row>
    <row r="653" spans="2:109" x14ac:dyDescent="0.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</row>
    <row r="654" spans="2:109" x14ac:dyDescent="0.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</row>
    <row r="655" spans="2:109" x14ac:dyDescent="0.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</row>
    <row r="656" spans="2:109" x14ac:dyDescent="0.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</row>
    <row r="657" spans="2:109" x14ac:dyDescent="0.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</row>
    <row r="658" spans="2:109" x14ac:dyDescent="0.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</row>
    <row r="659" spans="2:109" x14ac:dyDescent="0.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</row>
    <row r="660" spans="2:109" x14ac:dyDescent="0.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</row>
    <row r="661" spans="2:109" x14ac:dyDescent="0.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</row>
    <row r="662" spans="2:109" x14ac:dyDescent="0.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</row>
    <row r="663" spans="2:109" x14ac:dyDescent="0.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</row>
    <row r="664" spans="2:109" x14ac:dyDescent="0.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</row>
    <row r="665" spans="2:109" x14ac:dyDescent="0.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</row>
    <row r="666" spans="2:109" x14ac:dyDescent="0.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</row>
    <row r="667" spans="2:109" x14ac:dyDescent="0.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</row>
    <row r="668" spans="2:109" x14ac:dyDescent="0.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</row>
    <row r="669" spans="2:109" x14ac:dyDescent="0.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</row>
    <row r="670" spans="2:109" x14ac:dyDescent="0.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</row>
    <row r="671" spans="2:109" x14ac:dyDescent="0.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</row>
    <row r="672" spans="2:109" x14ac:dyDescent="0.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</row>
    <row r="673" spans="2:109" x14ac:dyDescent="0.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</row>
    <row r="674" spans="2:109" x14ac:dyDescent="0.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</row>
    <row r="675" spans="2:109" x14ac:dyDescent="0.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</row>
    <row r="676" spans="2:109" x14ac:dyDescent="0.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</row>
    <row r="677" spans="2:109" x14ac:dyDescent="0.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</row>
    <row r="678" spans="2:109" x14ac:dyDescent="0.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</row>
    <row r="679" spans="2:109" x14ac:dyDescent="0.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</row>
    <row r="680" spans="2:109" x14ac:dyDescent="0.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</row>
    <row r="681" spans="2:109" x14ac:dyDescent="0.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</row>
    <row r="682" spans="2:109" x14ac:dyDescent="0.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</row>
    <row r="683" spans="2:109" x14ac:dyDescent="0.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</row>
    <row r="684" spans="2:109" x14ac:dyDescent="0.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</row>
    <row r="685" spans="2:109" x14ac:dyDescent="0.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</row>
    <row r="686" spans="2:109" x14ac:dyDescent="0.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</row>
    <row r="687" spans="2:109" x14ac:dyDescent="0.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</row>
    <row r="688" spans="2:109" x14ac:dyDescent="0.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</row>
    <row r="689" spans="2:109" x14ac:dyDescent="0.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</row>
    <row r="690" spans="2:109" x14ac:dyDescent="0.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</row>
    <row r="691" spans="2:109" x14ac:dyDescent="0.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</row>
    <row r="692" spans="2:109" x14ac:dyDescent="0.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</row>
    <row r="693" spans="2:109" x14ac:dyDescent="0.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</row>
    <row r="694" spans="2:109" x14ac:dyDescent="0.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</row>
    <row r="695" spans="2:109" x14ac:dyDescent="0.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</row>
    <row r="696" spans="2:109" x14ac:dyDescent="0.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</row>
    <row r="697" spans="2:109" x14ac:dyDescent="0.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</row>
    <row r="698" spans="2:109" x14ac:dyDescent="0.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</row>
    <row r="699" spans="2:109" x14ac:dyDescent="0.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</row>
    <row r="700" spans="2:109" x14ac:dyDescent="0.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</row>
    <row r="701" spans="2:109" x14ac:dyDescent="0.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</row>
    <row r="702" spans="2:109" x14ac:dyDescent="0.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</row>
    <row r="703" spans="2:109" x14ac:dyDescent="0.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</row>
    <row r="704" spans="2:109" x14ac:dyDescent="0.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</row>
    <row r="705" spans="2:109" x14ac:dyDescent="0.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</row>
    <row r="706" spans="2:109" x14ac:dyDescent="0.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</row>
    <row r="707" spans="2:109" x14ac:dyDescent="0.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</row>
    <row r="708" spans="2:109" x14ac:dyDescent="0.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</row>
    <row r="709" spans="2:109" x14ac:dyDescent="0.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</row>
    <row r="710" spans="2:109" x14ac:dyDescent="0.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</row>
    <row r="711" spans="2:109" x14ac:dyDescent="0.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</row>
    <row r="712" spans="2:109" x14ac:dyDescent="0.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</row>
    <row r="713" spans="2:109" x14ac:dyDescent="0.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</row>
    <row r="714" spans="2:109" x14ac:dyDescent="0.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</row>
    <row r="715" spans="2:109" x14ac:dyDescent="0.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</row>
    <row r="716" spans="2:109" x14ac:dyDescent="0.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</row>
    <row r="717" spans="2:109" x14ac:dyDescent="0.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</row>
    <row r="718" spans="2:109" x14ac:dyDescent="0.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</row>
    <row r="719" spans="2:109" x14ac:dyDescent="0.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</row>
    <row r="720" spans="2:109" x14ac:dyDescent="0.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</row>
    <row r="721" spans="2:109" x14ac:dyDescent="0.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</row>
    <row r="722" spans="2:109" x14ac:dyDescent="0.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</row>
    <row r="723" spans="2:109" x14ac:dyDescent="0.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</row>
    <row r="724" spans="2:109" x14ac:dyDescent="0.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</row>
    <row r="725" spans="2:109" x14ac:dyDescent="0.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</row>
    <row r="726" spans="2:109" x14ac:dyDescent="0.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</row>
    <row r="727" spans="2:109" x14ac:dyDescent="0.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</row>
    <row r="728" spans="2:109" x14ac:dyDescent="0.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</row>
    <row r="729" spans="2:109" x14ac:dyDescent="0.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</row>
    <row r="730" spans="2:109" x14ac:dyDescent="0.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</row>
    <row r="731" spans="2:109" x14ac:dyDescent="0.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</row>
    <row r="732" spans="2:109" x14ac:dyDescent="0.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</row>
    <row r="733" spans="2:109" x14ac:dyDescent="0.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</row>
    <row r="734" spans="2:109" x14ac:dyDescent="0.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</row>
    <row r="735" spans="2:109" x14ac:dyDescent="0.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</row>
    <row r="736" spans="2:109" x14ac:dyDescent="0.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</row>
    <row r="737" spans="2:109" x14ac:dyDescent="0.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</row>
    <row r="738" spans="2:109" x14ac:dyDescent="0.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</row>
    <row r="739" spans="2:109" x14ac:dyDescent="0.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</row>
    <row r="740" spans="2:109" x14ac:dyDescent="0.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</row>
    <row r="741" spans="2:109" x14ac:dyDescent="0.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</row>
    <row r="742" spans="2:109" x14ac:dyDescent="0.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</row>
    <row r="743" spans="2:109" x14ac:dyDescent="0.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</row>
    <row r="744" spans="2:109" x14ac:dyDescent="0.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</row>
    <row r="745" spans="2:109" x14ac:dyDescent="0.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</row>
    <row r="746" spans="2:109" x14ac:dyDescent="0.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</row>
    <row r="747" spans="2:109" x14ac:dyDescent="0.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</row>
    <row r="748" spans="2:109" x14ac:dyDescent="0.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</row>
    <row r="749" spans="2:109" x14ac:dyDescent="0.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</row>
    <row r="750" spans="2:109" x14ac:dyDescent="0.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</row>
    <row r="751" spans="2:109" x14ac:dyDescent="0.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</row>
    <row r="752" spans="2:109" x14ac:dyDescent="0.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</row>
    <row r="753" spans="2:109" x14ac:dyDescent="0.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</row>
    <row r="754" spans="2:109" x14ac:dyDescent="0.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</row>
    <row r="755" spans="2:109" x14ac:dyDescent="0.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</row>
    <row r="756" spans="2:109" x14ac:dyDescent="0.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</row>
    <row r="757" spans="2:109" x14ac:dyDescent="0.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</row>
    <row r="758" spans="2:109" x14ac:dyDescent="0.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</row>
    <row r="759" spans="2:109" x14ac:dyDescent="0.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</row>
    <row r="760" spans="2:109" x14ac:dyDescent="0.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</row>
    <row r="761" spans="2:109" x14ac:dyDescent="0.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</row>
    <row r="762" spans="2:109" x14ac:dyDescent="0.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</row>
    <row r="763" spans="2:109" x14ac:dyDescent="0.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</row>
    <row r="764" spans="2:109" x14ac:dyDescent="0.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</row>
    <row r="765" spans="2:109" x14ac:dyDescent="0.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</row>
    <row r="766" spans="2:109" x14ac:dyDescent="0.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</row>
    <row r="767" spans="2:109" x14ac:dyDescent="0.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</row>
    <row r="768" spans="2:109" x14ac:dyDescent="0.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</row>
    <row r="769" spans="2:109" x14ac:dyDescent="0.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</row>
    <row r="770" spans="2:109" x14ac:dyDescent="0.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</row>
    <row r="771" spans="2:109" x14ac:dyDescent="0.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</row>
    <row r="772" spans="2:109" x14ac:dyDescent="0.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</row>
    <row r="773" spans="2:109" x14ac:dyDescent="0.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</row>
    <row r="774" spans="2:109" x14ac:dyDescent="0.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</row>
    <row r="775" spans="2:109" x14ac:dyDescent="0.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</row>
    <row r="776" spans="2:109" x14ac:dyDescent="0.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</row>
    <row r="777" spans="2:109" x14ac:dyDescent="0.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</row>
    <row r="778" spans="2:109" x14ac:dyDescent="0.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</row>
    <row r="779" spans="2:109" x14ac:dyDescent="0.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</row>
    <row r="780" spans="2:109" x14ac:dyDescent="0.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</row>
    <row r="781" spans="2:109" x14ac:dyDescent="0.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</row>
    <row r="782" spans="2:109" x14ac:dyDescent="0.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</row>
    <row r="783" spans="2:109" x14ac:dyDescent="0.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</row>
    <row r="784" spans="2:109" x14ac:dyDescent="0.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</row>
    <row r="785" spans="2:109" x14ac:dyDescent="0.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</row>
    <row r="786" spans="2:109" x14ac:dyDescent="0.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</row>
    <row r="787" spans="2:109" x14ac:dyDescent="0.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</row>
    <row r="788" spans="2:109" x14ac:dyDescent="0.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</row>
    <row r="789" spans="2:109" x14ac:dyDescent="0.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</row>
    <row r="790" spans="2:109" x14ac:dyDescent="0.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</row>
    <row r="791" spans="2:109" x14ac:dyDescent="0.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</row>
    <row r="792" spans="2:109" x14ac:dyDescent="0.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</row>
    <row r="793" spans="2:109" x14ac:dyDescent="0.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</row>
    <row r="794" spans="2:109" x14ac:dyDescent="0.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</row>
    <row r="795" spans="2:109" x14ac:dyDescent="0.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</row>
    <row r="796" spans="2:109" x14ac:dyDescent="0.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</row>
    <row r="797" spans="2:109" x14ac:dyDescent="0.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</row>
    <row r="798" spans="2:109" x14ac:dyDescent="0.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</row>
    <row r="799" spans="2:109" x14ac:dyDescent="0.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</row>
    <row r="800" spans="2:109" x14ac:dyDescent="0.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</row>
    <row r="801" spans="2:109" x14ac:dyDescent="0.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</row>
    <row r="802" spans="2:109" x14ac:dyDescent="0.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</row>
    <row r="803" spans="2:109" x14ac:dyDescent="0.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</row>
    <row r="804" spans="2:109" x14ac:dyDescent="0.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</row>
    <row r="805" spans="2:109" x14ac:dyDescent="0.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</row>
    <row r="806" spans="2:109" x14ac:dyDescent="0.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</row>
    <row r="807" spans="2:109" x14ac:dyDescent="0.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</row>
    <row r="808" spans="2:109" x14ac:dyDescent="0.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</row>
    <row r="809" spans="2:109" x14ac:dyDescent="0.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</row>
    <row r="810" spans="2:109" x14ac:dyDescent="0.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</row>
    <row r="811" spans="2:109" x14ac:dyDescent="0.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</row>
    <row r="812" spans="2:109" x14ac:dyDescent="0.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</row>
    <row r="813" spans="2:109" x14ac:dyDescent="0.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</row>
    <row r="814" spans="2:109" x14ac:dyDescent="0.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</row>
    <row r="815" spans="2:109" x14ac:dyDescent="0.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</row>
    <row r="816" spans="2:109" x14ac:dyDescent="0.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</row>
    <row r="817" spans="2:109" x14ac:dyDescent="0.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</row>
    <row r="818" spans="2:109" x14ac:dyDescent="0.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</row>
    <row r="819" spans="2:109" x14ac:dyDescent="0.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</row>
    <row r="820" spans="2:109" x14ac:dyDescent="0.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</row>
    <row r="821" spans="2:109" x14ac:dyDescent="0.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</row>
    <row r="822" spans="2:109" x14ac:dyDescent="0.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</row>
    <row r="823" spans="2:109" x14ac:dyDescent="0.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</row>
    <row r="824" spans="2:109" x14ac:dyDescent="0.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</row>
    <row r="825" spans="2:109" x14ac:dyDescent="0.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</row>
    <row r="826" spans="2:109" x14ac:dyDescent="0.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</row>
    <row r="827" spans="2:109" x14ac:dyDescent="0.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</row>
    <row r="828" spans="2:109" x14ac:dyDescent="0.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</row>
    <row r="829" spans="2:109" x14ac:dyDescent="0.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</row>
    <row r="830" spans="2:109" x14ac:dyDescent="0.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</row>
    <row r="831" spans="2:109" x14ac:dyDescent="0.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</row>
    <row r="832" spans="2:109" x14ac:dyDescent="0.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</row>
    <row r="833" spans="2:109" x14ac:dyDescent="0.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</row>
    <row r="834" spans="2:109" x14ac:dyDescent="0.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</row>
    <row r="835" spans="2:109" x14ac:dyDescent="0.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</row>
    <row r="836" spans="2:109" x14ac:dyDescent="0.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</row>
    <row r="837" spans="2:109" x14ac:dyDescent="0.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</row>
    <row r="838" spans="2:109" x14ac:dyDescent="0.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</row>
    <row r="839" spans="2:109" x14ac:dyDescent="0.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</row>
    <row r="840" spans="2:109" x14ac:dyDescent="0.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</row>
    <row r="841" spans="2:109" x14ac:dyDescent="0.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</row>
    <row r="842" spans="2:109" x14ac:dyDescent="0.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</row>
    <row r="843" spans="2:109" x14ac:dyDescent="0.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</row>
    <row r="844" spans="2:109" x14ac:dyDescent="0.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</row>
    <row r="845" spans="2:109" x14ac:dyDescent="0.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</row>
    <row r="846" spans="2:109" x14ac:dyDescent="0.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</row>
    <row r="847" spans="2:109" x14ac:dyDescent="0.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</row>
    <row r="848" spans="2:109" x14ac:dyDescent="0.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</row>
    <row r="849" spans="2:109" x14ac:dyDescent="0.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</row>
    <row r="850" spans="2:109" x14ac:dyDescent="0.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</row>
    <row r="851" spans="2:109" x14ac:dyDescent="0.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</row>
    <row r="852" spans="2:109" x14ac:dyDescent="0.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</row>
    <row r="853" spans="2:109" x14ac:dyDescent="0.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</row>
    <row r="854" spans="2:109" x14ac:dyDescent="0.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</row>
    <row r="855" spans="2:109" x14ac:dyDescent="0.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</row>
    <row r="856" spans="2:109" x14ac:dyDescent="0.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</row>
    <row r="857" spans="2:109" x14ac:dyDescent="0.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</row>
    <row r="858" spans="2:109" x14ac:dyDescent="0.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</row>
    <row r="859" spans="2:109" x14ac:dyDescent="0.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</row>
    <row r="860" spans="2:109" x14ac:dyDescent="0.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</row>
    <row r="861" spans="2:109" x14ac:dyDescent="0.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</row>
    <row r="862" spans="2:109" x14ac:dyDescent="0.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</row>
    <row r="863" spans="2:109" x14ac:dyDescent="0.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</row>
    <row r="864" spans="2:109" x14ac:dyDescent="0.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</row>
    <row r="865" spans="2:109" x14ac:dyDescent="0.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</row>
    <row r="866" spans="2:109" x14ac:dyDescent="0.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</row>
    <row r="867" spans="2:109" x14ac:dyDescent="0.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</row>
    <row r="868" spans="2:109" x14ac:dyDescent="0.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</row>
    <row r="869" spans="2:109" x14ac:dyDescent="0.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</row>
    <row r="870" spans="2:109" x14ac:dyDescent="0.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</row>
    <row r="871" spans="2:109" x14ac:dyDescent="0.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</row>
    <row r="872" spans="2:109" x14ac:dyDescent="0.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</row>
    <row r="873" spans="2:109" x14ac:dyDescent="0.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</row>
    <row r="874" spans="2:109" x14ac:dyDescent="0.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</row>
    <row r="875" spans="2:109" x14ac:dyDescent="0.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</row>
    <row r="876" spans="2:109" x14ac:dyDescent="0.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</row>
    <row r="877" spans="2:109" x14ac:dyDescent="0.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</row>
    <row r="878" spans="2:109" x14ac:dyDescent="0.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</row>
    <row r="879" spans="2:109" x14ac:dyDescent="0.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</row>
    <row r="880" spans="2:109" x14ac:dyDescent="0.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</row>
    <row r="881" spans="2:109" x14ac:dyDescent="0.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</row>
    <row r="882" spans="2:109" x14ac:dyDescent="0.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</row>
    <row r="883" spans="2:109" x14ac:dyDescent="0.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</row>
    <row r="884" spans="2:109" x14ac:dyDescent="0.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</row>
    <row r="885" spans="2:109" x14ac:dyDescent="0.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</row>
    <row r="886" spans="2:109" x14ac:dyDescent="0.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</row>
    <row r="887" spans="2:109" x14ac:dyDescent="0.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</row>
    <row r="888" spans="2:109" x14ac:dyDescent="0.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</row>
    <row r="889" spans="2:109" x14ac:dyDescent="0.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</row>
    <row r="890" spans="2:109" x14ac:dyDescent="0.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</row>
    <row r="891" spans="2:109" x14ac:dyDescent="0.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</row>
    <row r="892" spans="2:109" x14ac:dyDescent="0.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</row>
    <row r="893" spans="2:109" x14ac:dyDescent="0.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</row>
    <row r="894" spans="2:109" x14ac:dyDescent="0.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</row>
    <row r="895" spans="2:109" x14ac:dyDescent="0.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</row>
    <row r="896" spans="2:109" x14ac:dyDescent="0.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</row>
    <row r="897" spans="2:109" x14ac:dyDescent="0.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</row>
    <row r="898" spans="2:109" x14ac:dyDescent="0.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</row>
    <row r="899" spans="2:109" x14ac:dyDescent="0.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</row>
    <row r="900" spans="2:109" x14ac:dyDescent="0.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</row>
    <row r="901" spans="2:109" x14ac:dyDescent="0.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</row>
    <row r="902" spans="2:109" x14ac:dyDescent="0.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</row>
    <row r="903" spans="2:109" x14ac:dyDescent="0.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</row>
    <row r="904" spans="2:109" x14ac:dyDescent="0.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</row>
    <row r="905" spans="2:109" x14ac:dyDescent="0.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</row>
    <row r="906" spans="2:109" x14ac:dyDescent="0.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</row>
    <row r="907" spans="2:109" x14ac:dyDescent="0.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</row>
    <row r="908" spans="2:109" x14ac:dyDescent="0.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</row>
    <row r="909" spans="2:109" x14ac:dyDescent="0.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</row>
    <row r="910" spans="2:109" x14ac:dyDescent="0.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</row>
    <row r="911" spans="2:109" x14ac:dyDescent="0.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</row>
    <row r="912" spans="2:109" x14ac:dyDescent="0.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</row>
    <row r="913" spans="2:109" x14ac:dyDescent="0.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</row>
    <row r="914" spans="2:109" x14ac:dyDescent="0.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</row>
    <row r="915" spans="2:109" x14ac:dyDescent="0.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</row>
    <row r="916" spans="2:109" x14ac:dyDescent="0.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</row>
    <row r="917" spans="2:109" x14ac:dyDescent="0.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</row>
    <row r="918" spans="2:109" x14ac:dyDescent="0.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</row>
    <row r="919" spans="2:109" x14ac:dyDescent="0.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</row>
    <row r="920" spans="2:109" x14ac:dyDescent="0.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</row>
    <row r="921" spans="2:109" x14ac:dyDescent="0.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</row>
    <row r="922" spans="2:109" x14ac:dyDescent="0.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</row>
    <row r="923" spans="2:109" x14ac:dyDescent="0.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</row>
    <row r="924" spans="2:109" x14ac:dyDescent="0.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</row>
    <row r="925" spans="2:109" x14ac:dyDescent="0.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</row>
    <row r="926" spans="2:109" x14ac:dyDescent="0.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</row>
    <row r="927" spans="2:109" x14ac:dyDescent="0.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</row>
    <row r="928" spans="2:109" x14ac:dyDescent="0.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</row>
    <row r="929" spans="2:109" x14ac:dyDescent="0.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</row>
    <row r="930" spans="2:109" x14ac:dyDescent="0.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</row>
    <row r="931" spans="2:109" x14ac:dyDescent="0.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</row>
    <row r="932" spans="2:109" x14ac:dyDescent="0.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</row>
    <row r="933" spans="2:109" x14ac:dyDescent="0.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</row>
    <row r="934" spans="2:109" x14ac:dyDescent="0.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</row>
    <row r="935" spans="2:109" x14ac:dyDescent="0.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</row>
    <row r="936" spans="2:109" x14ac:dyDescent="0.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</row>
    <row r="937" spans="2:109" x14ac:dyDescent="0.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</row>
    <row r="938" spans="2:109" x14ac:dyDescent="0.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</row>
    <row r="939" spans="2:109" x14ac:dyDescent="0.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</row>
    <row r="940" spans="2:109" x14ac:dyDescent="0.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</row>
    <row r="941" spans="2:109" x14ac:dyDescent="0.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</row>
    <row r="942" spans="2:109" x14ac:dyDescent="0.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</row>
    <row r="943" spans="2:109" x14ac:dyDescent="0.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</row>
    <row r="944" spans="2:109" x14ac:dyDescent="0.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</row>
    <row r="945" spans="2:109" x14ac:dyDescent="0.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</row>
    <row r="946" spans="2:109" x14ac:dyDescent="0.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</row>
    <row r="947" spans="2:109" x14ac:dyDescent="0.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</row>
    <row r="948" spans="2:109" x14ac:dyDescent="0.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</row>
    <row r="949" spans="2:109" x14ac:dyDescent="0.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</row>
    <row r="950" spans="2:109" x14ac:dyDescent="0.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</row>
    <row r="951" spans="2:109" x14ac:dyDescent="0.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</row>
    <row r="952" spans="2:109" x14ac:dyDescent="0.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</row>
    <row r="953" spans="2:109" x14ac:dyDescent="0.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</row>
    <row r="954" spans="2:109" x14ac:dyDescent="0.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</row>
    <row r="955" spans="2:109" x14ac:dyDescent="0.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</row>
    <row r="956" spans="2:109" x14ac:dyDescent="0.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</row>
    <row r="957" spans="2:109" x14ac:dyDescent="0.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</row>
    <row r="958" spans="2:109" x14ac:dyDescent="0.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</row>
    <row r="959" spans="2:109" x14ac:dyDescent="0.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</row>
    <row r="960" spans="2:109" x14ac:dyDescent="0.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</row>
    <row r="961" spans="2:109" x14ac:dyDescent="0.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</row>
    <row r="962" spans="2:109" x14ac:dyDescent="0.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</row>
    <row r="963" spans="2:109" x14ac:dyDescent="0.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</row>
    <row r="964" spans="2:109" x14ac:dyDescent="0.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</row>
    <row r="965" spans="2:109" x14ac:dyDescent="0.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</row>
    <row r="966" spans="2:109" x14ac:dyDescent="0.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</row>
    <row r="967" spans="2:109" x14ac:dyDescent="0.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</row>
    <row r="968" spans="2:109" x14ac:dyDescent="0.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</row>
    <row r="969" spans="2:109" x14ac:dyDescent="0.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</row>
    <row r="970" spans="2:109" x14ac:dyDescent="0.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</row>
    <row r="971" spans="2:109" x14ac:dyDescent="0.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</row>
    <row r="972" spans="2:109" x14ac:dyDescent="0.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</row>
    <row r="973" spans="2:109" x14ac:dyDescent="0.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</row>
    <row r="974" spans="2:109" x14ac:dyDescent="0.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</row>
    <row r="975" spans="2:109" x14ac:dyDescent="0.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</row>
    <row r="976" spans="2:109" x14ac:dyDescent="0.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</row>
    <row r="977" spans="2:109" x14ac:dyDescent="0.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</row>
    <row r="978" spans="2:109" x14ac:dyDescent="0.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</row>
    <row r="979" spans="2:109" x14ac:dyDescent="0.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</row>
    <row r="980" spans="2:109" x14ac:dyDescent="0.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</row>
    <row r="981" spans="2:109" x14ac:dyDescent="0.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</row>
    <row r="982" spans="2:109" x14ac:dyDescent="0.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</row>
    <row r="983" spans="2:109" x14ac:dyDescent="0.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  <c r="BO983" s="36"/>
      <c r="BP983" s="36"/>
      <c r="BQ983" s="36"/>
      <c r="BR983" s="36"/>
      <c r="BS983" s="36"/>
      <c r="BT983" s="36"/>
      <c r="BU983" s="36"/>
      <c r="BV983" s="36"/>
      <c r="BW983" s="36"/>
      <c r="BX983" s="36"/>
      <c r="BY983" s="36"/>
      <c r="BZ983" s="36"/>
      <c r="CA983" s="36"/>
      <c r="CB983" s="36"/>
      <c r="CC983" s="36"/>
      <c r="CD983" s="36"/>
      <c r="CE983" s="36"/>
      <c r="CF983" s="36"/>
      <c r="CG983" s="36"/>
      <c r="CH983" s="36"/>
      <c r="CI983" s="36"/>
      <c r="CJ983" s="36"/>
      <c r="CK983" s="36"/>
      <c r="CL983" s="36"/>
      <c r="CM983" s="36"/>
      <c r="CN983" s="36"/>
      <c r="CO983" s="36"/>
      <c r="CP983" s="36"/>
      <c r="CQ983" s="36"/>
      <c r="CR983" s="36"/>
      <c r="CS983" s="36"/>
      <c r="CT983" s="36"/>
      <c r="CU983" s="36"/>
      <c r="CV983" s="36"/>
      <c r="CW983" s="36"/>
      <c r="CX983" s="36"/>
      <c r="CY983" s="36"/>
      <c r="CZ983" s="36"/>
      <c r="DA983" s="36"/>
      <c r="DB983" s="36"/>
      <c r="DC983" s="36"/>
      <c r="DD983" s="36"/>
      <c r="DE983" s="36"/>
    </row>
    <row r="984" spans="2:109" x14ac:dyDescent="0.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  <c r="BO984" s="36"/>
      <c r="BP984" s="36"/>
      <c r="BQ984" s="36"/>
      <c r="BR984" s="36"/>
      <c r="BS984" s="36"/>
      <c r="BT984" s="36"/>
      <c r="BU984" s="36"/>
      <c r="BV984" s="36"/>
      <c r="BW984" s="36"/>
      <c r="BX984" s="36"/>
      <c r="BY984" s="36"/>
      <c r="BZ984" s="36"/>
      <c r="CA984" s="36"/>
      <c r="CB984" s="36"/>
      <c r="CC984" s="36"/>
      <c r="CD984" s="36"/>
      <c r="CE984" s="36"/>
      <c r="CF984" s="36"/>
      <c r="CG984" s="36"/>
      <c r="CH984" s="36"/>
      <c r="CI984" s="36"/>
      <c r="CJ984" s="36"/>
      <c r="CK984" s="36"/>
      <c r="CL984" s="36"/>
      <c r="CM984" s="36"/>
      <c r="CN984" s="36"/>
      <c r="CO984" s="36"/>
      <c r="CP984" s="36"/>
      <c r="CQ984" s="36"/>
      <c r="CR984" s="36"/>
      <c r="CS984" s="36"/>
      <c r="CT984" s="36"/>
      <c r="CU984" s="36"/>
      <c r="CV984" s="36"/>
      <c r="CW984" s="36"/>
      <c r="CX984" s="36"/>
      <c r="CY984" s="36"/>
      <c r="CZ984" s="36"/>
      <c r="DA984" s="36"/>
      <c r="DB984" s="36"/>
      <c r="DC984" s="36"/>
      <c r="DD984" s="36"/>
      <c r="DE984" s="36"/>
    </row>
    <row r="985" spans="2:109" x14ac:dyDescent="0.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  <c r="BO985" s="36"/>
      <c r="BP985" s="36"/>
      <c r="BQ985" s="36"/>
      <c r="BR985" s="36"/>
      <c r="BS985" s="36"/>
      <c r="BT985" s="36"/>
      <c r="BU985" s="36"/>
      <c r="BV985" s="36"/>
      <c r="BW985" s="36"/>
      <c r="BX985" s="36"/>
      <c r="BY985" s="36"/>
      <c r="BZ985" s="36"/>
      <c r="CA985" s="36"/>
      <c r="CB985" s="36"/>
      <c r="CC985" s="36"/>
      <c r="CD985" s="36"/>
      <c r="CE985" s="36"/>
      <c r="CF985" s="36"/>
      <c r="CG985" s="36"/>
      <c r="CH985" s="36"/>
      <c r="CI985" s="36"/>
      <c r="CJ985" s="36"/>
      <c r="CK985" s="36"/>
      <c r="CL985" s="36"/>
      <c r="CM985" s="36"/>
      <c r="CN985" s="36"/>
      <c r="CO985" s="36"/>
      <c r="CP985" s="36"/>
      <c r="CQ985" s="36"/>
      <c r="CR985" s="36"/>
      <c r="CS985" s="36"/>
      <c r="CT985" s="36"/>
      <c r="CU985" s="36"/>
      <c r="CV985" s="36"/>
      <c r="CW985" s="36"/>
      <c r="CX985" s="36"/>
      <c r="CY985" s="36"/>
      <c r="CZ985" s="36"/>
      <c r="DA985" s="36"/>
      <c r="DB985" s="36"/>
      <c r="DC985" s="36"/>
      <c r="DD985" s="36"/>
      <c r="DE985" s="36"/>
    </row>
    <row r="986" spans="2:109" x14ac:dyDescent="0.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  <c r="BO986" s="36"/>
      <c r="BP986" s="36"/>
      <c r="BQ986" s="36"/>
      <c r="BR986" s="36"/>
      <c r="BS986" s="36"/>
      <c r="BT986" s="36"/>
      <c r="BU986" s="36"/>
      <c r="BV986" s="36"/>
      <c r="BW986" s="36"/>
      <c r="BX986" s="36"/>
      <c r="BY986" s="36"/>
      <c r="BZ986" s="36"/>
      <c r="CA986" s="36"/>
      <c r="CB986" s="36"/>
      <c r="CC986" s="36"/>
      <c r="CD986" s="36"/>
      <c r="CE986" s="36"/>
      <c r="CF986" s="36"/>
      <c r="CG986" s="36"/>
      <c r="CH986" s="36"/>
      <c r="CI986" s="36"/>
      <c r="CJ986" s="36"/>
      <c r="CK986" s="36"/>
      <c r="CL986" s="36"/>
      <c r="CM986" s="36"/>
      <c r="CN986" s="36"/>
      <c r="CO986" s="36"/>
      <c r="CP986" s="36"/>
      <c r="CQ986" s="36"/>
      <c r="CR986" s="36"/>
      <c r="CS986" s="36"/>
      <c r="CT986" s="36"/>
      <c r="CU986" s="36"/>
      <c r="CV986" s="36"/>
      <c r="CW986" s="36"/>
      <c r="CX986" s="36"/>
      <c r="CY986" s="36"/>
      <c r="CZ986" s="36"/>
      <c r="DA986" s="36"/>
      <c r="DB986" s="36"/>
      <c r="DC986" s="36"/>
      <c r="DD986" s="36"/>
      <c r="DE986" s="36"/>
    </row>
    <row r="987" spans="2:109" x14ac:dyDescent="0.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  <c r="BO987" s="36"/>
      <c r="BP987" s="36"/>
      <c r="BQ987" s="36"/>
      <c r="BR987" s="36"/>
      <c r="BS987" s="36"/>
      <c r="BT987" s="36"/>
      <c r="BU987" s="36"/>
      <c r="BV987" s="36"/>
      <c r="BW987" s="36"/>
      <c r="BX987" s="36"/>
      <c r="BY987" s="36"/>
      <c r="BZ987" s="36"/>
      <c r="CA987" s="36"/>
      <c r="CB987" s="36"/>
      <c r="CC987" s="36"/>
      <c r="CD987" s="36"/>
      <c r="CE987" s="36"/>
      <c r="CF987" s="36"/>
      <c r="CG987" s="36"/>
      <c r="CH987" s="36"/>
      <c r="CI987" s="36"/>
      <c r="CJ987" s="36"/>
      <c r="CK987" s="36"/>
      <c r="CL987" s="36"/>
      <c r="CM987" s="36"/>
      <c r="CN987" s="36"/>
      <c r="CO987" s="36"/>
      <c r="CP987" s="36"/>
      <c r="CQ987" s="36"/>
      <c r="CR987" s="36"/>
      <c r="CS987" s="36"/>
      <c r="CT987" s="36"/>
      <c r="CU987" s="36"/>
      <c r="CV987" s="36"/>
      <c r="CW987" s="36"/>
      <c r="CX987" s="36"/>
      <c r="CY987" s="36"/>
      <c r="CZ987" s="36"/>
      <c r="DA987" s="36"/>
      <c r="DB987" s="36"/>
      <c r="DC987" s="36"/>
      <c r="DD987" s="36"/>
      <c r="DE987" s="36"/>
    </row>
    <row r="988" spans="2:109" x14ac:dyDescent="0.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  <c r="BO988" s="36"/>
      <c r="BP988" s="36"/>
      <c r="BQ988" s="36"/>
      <c r="BR988" s="36"/>
      <c r="BS988" s="36"/>
      <c r="BT988" s="36"/>
      <c r="BU988" s="36"/>
      <c r="BV988" s="36"/>
      <c r="BW988" s="36"/>
      <c r="BX988" s="36"/>
      <c r="BY988" s="36"/>
      <c r="BZ988" s="36"/>
      <c r="CA988" s="36"/>
      <c r="CB988" s="36"/>
      <c r="CC988" s="36"/>
      <c r="CD988" s="36"/>
      <c r="CE988" s="36"/>
      <c r="CF988" s="36"/>
      <c r="CG988" s="36"/>
      <c r="CH988" s="36"/>
      <c r="CI988" s="36"/>
      <c r="CJ988" s="36"/>
      <c r="CK988" s="36"/>
      <c r="CL988" s="36"/>
      <c r="CM988" s="36"/>
      <c r="CN988" s="36"/>
      <c r="CO988" s="36"/>
      <c r="CP988" s="36"/>
      <c r="CQ988" s="36"/>
      <c r="CR988" s="36"/>
      <c r="CS988" s="36"/>
      <c r="CT988" s="36"/>
      <c r="CU988" s="36"/>
      <c r="CV988" s="36"/>
      <c r="CW988" s="36"/>
      <c r="CX988" s="36"/>
      <c r="CY988" s="36"/>
      <c r="CZ988" s="36"/>
      <c r="DA988" s="36"/>
      <c r="DB988" s="36"/>
      <c r="DC988" s="36"/>
      <c r="DD988" s="36"/>
      <c r="DE988" s="36"/>
    </row>
    <row r="989" spans="2:109" x14ac:dyDescent="0.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  <c r="BO989" s="36"/>
      <c r="BP989" s="36"/>
      <c r="BQ989" s="36"/>
      <c r="BR989" s="36"/>
      <c r="BS989" s="36"/>
      <c r="BT989" s="36"/>
      <c r="BU989" s="36"/>
      <c r="BV989" s="36"/>
      <c r="BW989" s="36"/>
      <c r="BX989" s="36"/>
      <c r="BY989" s="36"/>
      <c r="BZ989" s="36"/>
      <c r="CA989" s="36"/>
      <c r="CB989" s="36"/>
      <c r="CC989" s="36"/>
      <c r="CD989" s="36"/>
      <c r="CE989" s="36"/>
      <c r="CF989" s="36"/>
      <c r="CG989" s="36"/>
      <c r="CH989" s="36"/>
      <c r="CI989" s="36"/>
      <c r="CJ989" s="36"/>
      <c r="CK989" s="36"/>
      <c r="CL989" s="36"/>
      <c r="CM989" s="36"/>
      <c r="CN989" s="36"/>
      <c r="CO989" s="36"/>
      <c r="CP989" s="36"/>
      <c r="CQ989" s="36"/>
      <c r="CR989" s="36"/>
      <c r="CS989" s="36"/>
      <c r="CT989" s="36"/>
      <c r="CU989" s="36"/>
      <c r="CV989" s="36"/>
      <c r="CW989" s="36"/>
      <c r="CX989" s="36"/>
      <c r="CY989" s="36"/>
      <c r="CZ989" s="36"/>
      <c r="DA989" s="36"/>
      <c r="DB989" s="36"/>
      <c r="DC989" s="36"/>
      <c r="DD989" s="36"/>
      <c r="DE989" s="36"/>
    </row>
    <row r="990" spans="2:109" x14ac:dyDescent="0.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</row>
    <row r="991" spans="2:109" x14ac:dyDescent="0.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</row>
    <row r="992" spans="2:109" x14ac:dyDescent="0.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</row>
    <row r="993" spans="2:109" x14ac:dyDescent="0.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</row>
    <row r="994" spans="2:109" x14ac:dyDescent="0.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</row>
    <row r="995" spans="2:109" x14ac:dyDescent="0.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</row>
    <row r="996" spans="2:109" x14ac:dyDescent="0.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</row>
    <row r="997" spans="2:109" x14ac:dyDescent="0.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</row>
    <row r="998" spans="2:109" x14ac:dyDescent="0.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</row>
    <row r="999" spans="2:109" x14ac:dyDescent="0.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</row>
    <row r="1000" spans="2:109" x14ac:dyDescent="0.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</row>
    <row r="1001" spans="2:109" x14ac:dyDescent="0.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</row>
    <row r="1002" spans="2:109" x14ac:dyDescent="0.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</row>
    <row r="1003" spans="2:109" x14ac:dyDescent="0.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</row>
    <row r="1004" spans="2:109" x14ac:dyDescent="0.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</row>
    <row r="1005" spans="2:109" x14ac:dyDescent="0.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</row>
    <row r="1006" spans="2:109" x14ac:dyDescent="0.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</row>
    <row r="1007" spans="2:109" x14ac:dyDescent="0.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</row>
    <row r="1008" spans="2:109" x14ac:dyDescent="0.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</row>
    <row r="1009" spans="2:109" x14ac:dyDescent="0.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</row>
    <row r="1010" spans="2:109" x14ac:dyDescent="0.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</row>
    <row r="1011" spans="2:109" x14ac:dyDescent="0.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</row>
    <row r="1012" spans="2:109" x14ac:dyDescent="0.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</row>
    <row r="1013" spans="2:109" x14ac:dyDescent="0.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</row>
    <row r="1014" spans="2:109" x14ac:dyDescent="0.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</row>
    <row r="1015" spans="2:109" x14ac:dyDescent="0.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</row>
    <row r="1016" spans="2:109" x14ac:dyDescent="0.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</row>
    <row r="1017" spans="2:109" x14ac:dyDescent="0.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</row>
    <row r="1018" spans="2:109" x14ac:dyDescent="0.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</row>
    <row r="1019" spans="2:109" x14ac:dyDescent="0.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</row>
    <row r="1020" spans="2:109" x14ac:dyDescent="0.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</row>
    <row r="1021" spans="2:109" x14ac:dyDescent="0.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</row>
    <row r="1022" spans="2:109" x14ac:dyDescent="0.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</row>
    <row r="1023" spans="2:109" x14ac:dyDescent="0.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</row>
    <row r="1024" spans="2:109" x14ac:dyDescent="0.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</row>
    <row r="1025" spans="2:109" x14ac:dyDescent="0.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</row>
    <row r="1026" spans="2:109" x14ac:dyDescent="0.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</row>
    <row r="1027" spans="2:109" x14ac:dyDescent="0.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</row>
    <row r="1028" spans="2:109" x14ac:dyDescent="0.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</row>
    <row r="1029" spans="2:109" x14ac:dyDescent="0.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</row>
    <row r="1030" spans="2:109" x14ac:dyDescent="0.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</row>
    <row r="1031" spans="2:109" x14ac:dyDescent="0.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</row>
    <row r="1032" spans="2:109" x14ac:dyDescent="0.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</row>
    <row r="1033" spans="2:109" x14ac:dyDescent="0.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</row>
    <row r="1034" spans="2:109" x14ac:dyDescent="0.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</row>
    <row r="1035" spans="2:109" x14ac:dyDescent="0.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</row>
    <row r="1036" spans="2:109" x14ac:dyDescent="0.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</row>
    <row r="1037" spans="2:109" x14ac:dyDescent="0.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</row>
    <row r="1038" spans="2:109" x14ac:dyDescent="0.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</row>
    <row r="1039" spans="2:109" x14ac:dyDescent="0.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</row>
    <row r="1040" spans="2:109" x14ac:dyDescent="0.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</row>
    <row r="1041" spans="2:109" x14ac:dyDescent="0.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</row>
    <row r="1042" spans="2:109" x14ac:dyDescent="0.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</row>
    <row r="1043" spans="2:109" x14ac:dyDescent="0.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</row>
    <row r="1044" spans="2:109" x14ac:dyDescent="0.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</row>
    <row r="1045" spans="2:109" x14ac:dyDescent="0.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</row>
    <row r="1046" spans="2:109" x14ac:dyDescent="0.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</row>
    <row r="1047" spans="2:109" x14ac:dyDescent="0.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</row>
    <row r="1048" spans="2:109" x14ac:dyDescent="0.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</row>
    <row r="1049" spans="2:109" x14ac:dyDescent="0.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</row>
    <row r="1050" spans="2:109" x14ac:dyDescent="0.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</row>
    <row r="1051" spans="2:109" x14ac:dyDescent="0.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</row>
    <row r="1052" spans="2:109" x14ac:dyDescent="0.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</row>
    <row r="1053" spans="2:109" x14ac:dyDescent="0.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</row>
    <row r="1054" spans="2:109" x14ac:dyDescent="0.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</row>
    <row r="1055" spans="2:109" x14ac:dyDescent="0.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</row>
    <row r="1056" spans="2:109" x14ac:dyDescent="0.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</row>
    <row r="1057" spans="2:109" x14ac:dyDescent="0.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</row>
    <row r="1058" spans="2:109" x14ac:dyDescent="0.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</row>
    <row r="1059" spans="2:109" x14ac:dyDescent="0.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</row>
    <row r="1060" spans="2:109" x14ac:dyDescent="0.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</row>
    <row r="1061" spans="2:109" x14ac:dyDescent="0.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</row>
    <row r="1062" spans="2:109" x14ac:dyDescent="0.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</row>
    <row r="1063" spans="2:109" x14ac:dyDescent="0.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</row>
    <row r="1064" spans="2:109" x14ac:dyDescent="0.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</row>
    <row r="1065" spans="2:109" x14ac:dyDescent="0.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</row>
    <row r="1066" spans="2:109" x14ac:dyDescent="0.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</row>
    <row r="1067" spans="2:109" x14ac:dyDescent="0.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</row>
    <row r="1068" spans="2:109" x14ac:dyDescent="0.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</row>
    <row r="1069" spans="2:109" x14ac:dyDescent="0.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</row>
    <row r="1070" spans="2:109" x14ac:dyDescent="0.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</row>
    <row r="1071" spans="2:109" x14ac:dyDescent="0.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</row>
    <row r="1072" spans="2:109" x14ac:dyDescent="0.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</row>
    <row r="1073" spans="2:109" x14ac:dyDescent="0.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</row>
    <row r="1074" spans="2:109" x14ac:dyDescent="0.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</row>
    <row r="1075" spans="2:109" x14ac:dyDescent="0.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</row>
    <row r="1076" spans="2:109" x14ac:dyDescent="0.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</row>
    <row r="1077" spans="2:109" x14ac:dyDescent="0.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</row>
    <row r="1078" spans="2:109" x14ac:dyDescent="0.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</row>
    <row r="1079" spans="2:109" x14ac:dyDescent="0.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</row>
    <row r="1080" spans="2:109" x14ac:dyDescent="0.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</row>
    <row r="1081" spans="2:109" x14ac:dyDescent="0.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</row>
    <row r="1082" spans="2:109" x14ac:dyDescent="0.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</row>
    <row r="1083" spans="2:109" x14ac:dyDescent="0.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</row>
    <row r="1084" spans="2:109" x14ac:dyDescent="0.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</row>
    <row r="1085" spans="2:109" x14ac:dyDescent="0.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</row>
    <row r="1086" spans="2:109" x14ac:dyDescent="0.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</row>
    <row r="1087" spans="2:109" x14ac:dyDescent="0.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</row>
    <row r="1088" spans="2:109" x14ac:dyDescent="0.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</row>
    <row r="1089" spans="2:109" x14ac:dyDescent="0.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</row>
    <row r="1090" spans="2:109" x14ac:dyDescent="0.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</row>
    <row r="1091" spans="2:109" x14ac:dyDescent="0.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</row>
    <row r="1092" spans="2:109" x14ac:dyDescent="0.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</row>
    <row r="1093" spans="2:109" x14ac:dyDescent="0.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</row>
    <row r="1094" spans="2:109" x14ac:dyDescent="0.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</row>
    <row r="1095" spans="2:109" x14ac:dyDescent="0.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</row>
    <row r="1096" spans="2:109" x14ac:dyDescent="0.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</row>
    <row r="1097" spans="2:109" x14ac:dyDescent="0.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</row>
    <row r="1098" spans="2:109" x14ac:dyDescent="0.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</row>
    <row r="1099" spans="2:109" x14ac:dyDescent="0.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</row>
    <row r="1100" spans="2:109" x14ac:dyDescent="0.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</row>
    <row r="1101" spans="2:109" x14ac:dyDescent="0.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</row>
    <row r="1102" spans="2:109" x14ac:dyDescent="0.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</row>
    <row r="1103" spans="2:109" x14ac:dyDescent="0.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</row>
    <row r="1104" spans="2:109" x14ac:dyDescent="0.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</row>
    <row r="1105" spans="2:109" x14ac:dyDescent="0.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</row>
    <row r="1106" spans="2:109" x14ac:dyDescent="0.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</row>
    <row r="1107" spans="2:109" x14ac:dyDescent="0.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</row>
    <row r="1108" spans="2:109" x14ac:dyDescent="0.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</row>
    <row r="1109" spans="2:109" x14ac:dyDescent="0.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</row>
    <row r="1110" spans="2:109" x14ac:dyDescent="0.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</row>
    <row r="1111" spans="2:109" x14ac:dyDescent="0.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</row>
    <row r="1112" spans="2:109" x14ac:dyDescent="0.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</row>
    <row r="1113" spans="2:109" x14ac:dyDescent="0.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</row>
    <row r="1114" spans="2:109" x14ac:dyDescent="0.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</row>
    <row r="1115" spans="2:109" x14ac:dyDescent="0.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</row>
    <row r="1116" spans="2:109" x14ac:dyDescent="0.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</row>
    <row r="1117" spans="2:109" x14ac:dyDescent="0.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</row>
    <row r="1118" spans="2:109" x14ac:dyDescent="0.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</row>
    <row r="1119" spans="2:109" x14ac:dyDescent="0.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</row>
    <row r="1120" spans="2:109" x14ac:dyDescent="0.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</row>
    <row r="1121" spans="2:109" x14ac:dyDescent="0.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</row>
    <row r="1122" spans="2:109" x14ac:dyDescent="0.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</row>
    <row r="1123" spans="2:109" x14ac:dyDescent="0.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</row>
    <row r="1124" spans="2:109" x14ac:dyDescent="0.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</row>
    <row r="1125" spans="2:109" x14ac:dyDescent="0.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</row>
    <row r="1126" spans="2:109" x14ac:dyDescent="0.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</row>
    <row r="1127" spans="2:109" x14ac:dyDescent="0.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</row>
    <row r="1128" spans="2:109" x14ac:dyDescent="0.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</row>
    <row r="1129" spans="2:109" x14ac:dyDescent="0.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</row>
    <row r="1130" spans="2:109" x14ac:dyDescent="0.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</row>
    <row r="1131" spans="2:109" x14ac:dyDescent="0.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</row>
    <row r="1132" spans="2:109" x14ac:dyDescent="0.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</row>
    <row r="1133" spans="2:109" x14ac:dyDescent="0.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</row>
    <row r="1134" spans="2:109" x14ac:dyDescent="0.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</row>
    <row r="1135" spans="2:109" x14ac:dyDescent="0.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</row>
    <row r="1136" spans="2:109" x14ac:dyDescent="0.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</row>
    <row r="1137" spans="2:109" x14ac:dyDescent="0.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</row>
    <row r="1138" spans="2:109" x14ac:dyDescent="0.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</row>
    <row r="1139" spans="2:109" x14ac:dyDescent="0.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</row>
    <row r="1140" spans="2:109" x14ac:dyDescent="0.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</row>
    <row r="1141" spans="2:109" x14ac:dyDescent="0.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</row>
    <row r="1142" spans="2:109" x14ac:dyDescent="0.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</row>
    <row r="1143" spans="2:109" x14ac:dyDescent="0.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</row>
    <row r="1144" spans="2:109" x14ac:dyDescent="0.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</row>
    <row r="1145" spans="2:109" x14ac:dyDescent="0.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</row>
    <row r="1146" spans="2:109" x14ac:dyDescent="0.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</row>
    <row r="1147" spans="2:109" x14ac:dyDescent="0.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</row>
    <row r="1148" spans="2:109" x14ac:dyDescent="0.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</row>
    <row r="1149" spans="2:109" x14ac:dyDescent="0.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</row>
    <row r="1150" spans="2:109" x14ac:dyDescent="0.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</row>
    <row r="1151" spans="2:109" x14ac:dyDescent="0.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</row>
    <row r="1152" spans="2:109" x14ac:dyDescent="0.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</row>
    <row r="1153" spans="2:109" x14ac:dyDescent="0.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</row>
    <row r="1154" spans="2:109" x14ac:dyDescent="0.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</row>
    <row r="1155" spans="2:109" x14ac:dyDescent="0.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</row>
    <row r="1156" spans="2:109" x14ac:dyDescent="0.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</row>
    <row r="1157" spans="2:109" x14ac:dyDescent="0.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</row>
    <row r="1158" spans="2:109" x14ac:dyDescent="0.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</row>
    <row r="1159" spans="2:109" x14ac:dyDescent="0.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</row>
    <row r="1160" spans="2:109" x14ac:dyDescent="0.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</row>
    <row r="1161" spans="2:109" x14ac:dyDescent="0.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</row>
    <row r="1162" spans="2:109" x14ac:dyDescent="0.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</row>
    <row r="1163" spans="2:109" x14ac:dyDescent="0.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</row>
    <row r="1164" spans="2:109" x14ac:dyDescent="0.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</row>
    <row r="1165" spans="2:109" x14ac:dyDescent="0.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</row>
    <row r="1166" spans="2:109" x14ac:dyDescent="0.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</row>
    <row r="1167" spans="2:109" x14ac:dyDescent="0.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</row>
    <row r="1168" spans="2:109" x14ac:dyDescent="0.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</row>
    <row r="1169" spans="2:109" x14ac:dyDescent="0.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</row>
    <row r="1170" spans="2:109" x14ac:dyDescent="0.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</row>
    <row r="1171" spans="2:109" x14ac:dyDescent="0.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</row>
    <row r="1172" spans="2:109" x14ac:dyDescent="0.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</row>
    <row r="1173" spans="2:109" x14ac:dyDescent="0.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</row>
    <row r="1174" spans="2:109" x14ac:dyDescent="0.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</row>
    <row r="1175" spans="2:109" x14ac:dyDescent="0.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</row>
    <row r="1176" spans="2:109" x14ac:dyDescent="0.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</row>
    <row r="1177" spans="2:109" x14ac:dyDescent="0.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</row>
    <row r="1178" spans="2:109" x14ac:dyDescent="0.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</row>
    <row r="1179" spans="2:109" x14ac:dyDescent="0.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</row>
    <row r="1180" spans="2:109" x14ac:dyDescent="0.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</row>
    <row r="1181" spans="2:109" x14ac:dyDescent="0.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</row>
    <row r="1182" spans="2:109" x14ac:dyDescent="0.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</row>
    <row r="1183" spans="2:109" x14ac:dyDescent="0.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</row>
    <row r="1184" spans="2:109" x14ac:dyDescent="0.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</row>
    <row r="1185" spans="2:109" x14ac:dyDescent="0.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</row>
    <row r="1186" spans="2:109" x14ac:dyDescent="0.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</row>
    <row r="1187" spans="2:109" x14ac:dyDescent="0.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</row>
    <row r="1188" spans="2:109" x14ac:dyDescent="0.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</row>
    <row r="1189" spans="2:109" x14ac:dyDescent="0.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</row>
    <row r="1190" spans="2:109" x14ac:dyDescent="0.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</row>
    <row r="1191" spans="2:109" x14ac:dyDescent="0.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</row>
    <row r="1192" spans="2:109" x14ac:dyDescent="0.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</row>
    <row r="1193" spans="2:109" x14ac:dyDescent="0.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</row>
    <row r="1194" spans="2:109" x14ac:dyDescent="0.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</row>
    <row r="1195" spans="2:109" x14ac:dyDescent="0.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</row>
    <row r="1196" spans="2:109" x14ac:dyDescent="0.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</row>
    <row r="1197" spans="2:109" x14ac:dyDescent="0.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</row>
    <row r="1198" spans="2:109" x14ac:dyDescent="0.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</row>
    <row r="1199" spans="2:109" x14ac:dyDescent="0.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</row>
    <row r="1200" spans="2:109" x14ac:dyDescent="0.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</row>
    <row r="1201" spans="2:109" x14ac:dyDescent="0.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</row>
    <row r="1202" spans="2:109" x14ac:dyDescent="0.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</row>
    <row r="1203" spans="2:109" x14ac:dyDescent="0.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</row>
    <row r="1204" spans="2:109" x14ac:dyDescent="0.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</row>
    <row r="1205" spans="2:109" x14ac:dyDescent="0.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</row>
    <row r="1206" spans="2:109" x14ac:dyDescent="0.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</row>
    <row r="1207" spans="2:109" x14ac:dyDescent="0.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</row>
    <row r="1208" spans="2:109" x14ac:dyDescent="0.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</row>
    <row r="1209" spans="2:109" x14ac:dyDescent="0.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</row>
    <row r="1210" spans="2:109" x14ac:dyDescent="0.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</row>
    <row r="1211" spans="2:109" x14ac:dyDescent="0.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</row>
    <row r="1212" spans="2:109" x14ac:dyDescent="0.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</row>
    <row r="1213" spans="2:109" x14ac:dyDescent="0.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</row>
    <row r="1214" spans="2:109" x14ac:dyDescent="0.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</row>
    <row r="1215" spans="2:109" x14ac:dyDescent="0.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</row>
    <row r="1216" spans="2:109" x14ac:dyDescent="0.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</row>
    <row r="1217" spans="2:109" x14ac:dyDescent="0.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</row>
    <row r="1218" spans="2:109" x14ac:dyDescent="0.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</row>
    <row r="1219" spans="2:109" x14ac:dyDescent="0.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</row>
    <row r="1220" spans="2:109" x14ac:dyDescent="0.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</row>
    <row r="1221" spans="2:109" x14ac:dyDescent="0.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</row>
    <row r="1222" spans="2:109" x14ac:dyDescent="0.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</row>
    <row r="1223" spans="2:109" x14ac:dyDescent="0.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</row>
    <row r="1224" spans="2:109" x14ac:dyDescent="0.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</row>
    <row r="1225" spans="2:109" x14ac:dyDescent="0.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</row>
    <row r="1226" spans="2:109" x14ac:dyDescent="0.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</row>
    <row r="1227" spans="2:109" x14ac:dyDescent="0.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</row>
    <row r="1228" spans="2:109" x14ac:dyDescent="0.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</row>
    <row r="1229" spans="2:109" x14ac:dyDescent="0.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</row>
    <row r="1230" spans="2:109" x14ac:dyDescent="0.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</row>
    <row r="1231" spans="2:109" x14ac:dyDescent="0.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</row>
    <row r="1232" spans="2:109" x14ac:dyDescent="0.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</row>
    <row r="1233" spans="2:109" x14ac:dyDescent="0.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</row>
    <row r="1234" spans="2:109" x14ac:dyDescent="0.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</row>
    <row r="1235" spans="2:109" x14ac:dyDescent="0.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</row>
    <row r="1236" spans="2:109" x14ac:dyDescent="0.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</row>
    <row r="1237" spans="2:109" x14ac:dyDescent="0.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</row>
    <row r="1238" spans="2:109" x14ac:dyDescent="0.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</row>
    <row r="1239" spans="2:109" x14ac:dyDescent="0.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6"/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6"/>
      <c r="BN1239" s="36"/>
      <c r="BO1239" s="36"/>
      <c r="BP1239" s="36"/>
      <c r="BQ1239" s="36"/>
      <c r="BR1239" s="36"/>
      <c r="BS1239" s="36"/>
      <c r="BT1239" s="36"/>
      <c r="BU1239" s="36"/>
      <c r="BV1239" s="36"/>
      <c r="BW1239" s="36"/>
      <c r="BX1239" s="36"/>
      <c r="BY1239" s="36"/>
      <c r="BZ1239" s="36"/>
      <c r="CA1239" s="36"/>
      <c r="CB1239" s="36"/>
      <c r="CC1239" s="36"/>
      <c r="CD1239" s="36"/>
      <c r="CE1239" s="36"/>
      <c r="CF1239" s="36"/>
      <c r="CG1239" s="36"/>
      <c r="CH1239" s="36"/>
      <c r="CI1239" s="36"/>
      <c r="CJ1239" s="36"/>
      <c r="CK1239" s="36"/>
      <c r="CL1239" s="36"/>
      <c r="CM1239" s="36"/>
      <c r="CN1239" s="36"/>
      <c r="CO1239" s="36"/>
      <c r="CP1239" s="36"/>
      <c r="CQ1239" s="36"/>
      <c r="CR1239" s="36"/>
      <c r="CS1239" s="36"/>
      <c r="CT1239" s="36"/>
      <c r="CU1239" s="36"/>
      <c r="CV1239" s="36"/>
      <c r="CW1239" s="36"/>
      <c r="CX1239" s="36"/>
      <c r="CY1239" s="36"/>
      <c r="CZ1239" s="36"/>
      <c r="DA1239" s="36"/>
      <c r="DB1239" s="36"/>
      <c r="DC1239" s="36"/>
      <c r="DD1239" s="36"/>
      <c r="DE1239" s="36"/>
    </row>
    <row r="1240" spans="2:109" x14ac:dyDescent="0.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F1240" s="36"/>
      <c r="AG1240" s="36"/>
      <c r="AH1240" s="36"/>
      <c r="AI1240" s="36"/>
      <c r="AJ1240" s="36"/>
      <c r="AK1240" s="36"/>
      <c r="AL1240" s="36"/>
      <c r="AM1240" s="36"/>
      <c r="AN1240" s="36"/>
      <c r="AO1240" s="36"/>
      <c r="AP1240" s="36"/>
      <c r="AQ1240" s="36"/>
      <c r="AR1240" s="36"/>
      <c r="AS1240" s="36"/>
      <c r="AT1240" s="36"/>
      <c r="AU1240" s="36"/>
      <c r="AV1240" s="36"/>
      <c r="AW1240" s="36"/>
      <c r="AX1240" s="36"/>
      <c r="AY1240" s="36"/>
      <c r="AZ1240" s="36"/>
      <c r="BA1240" s="36"/>
      <c r="BB1240" s="36"/>
      <c r="BC1240" s="36"/>
      <c r="BD1240" s="36"/>
      <c r="BE1240" s="36"/>
      <c r="BF1240" s="36"/>
      <c r="BG1240" s="36"/>
      <c r="BH1240" s="36"/>
      <c r="BI1240" s="36"/>
      <c r="BJ1240" s="36"/>
      <c r="BK1240" s="36"/>
      <c r="BL1240" s="36"/>
      <c r="BM1240" s="36"/>
      <c r="BN1240" s="36"/>
      <c r="BO1240" s="36"/>
      <c r="BP1240" s="36"/>
      <c r="BQ1240" s="36"/>
      <c r="BR1240" s="36"/>
      <c r="BS1240" s="36"/>
      <c r="BT1240" s="36"/>
      <c r="BU1240" s="36"/>
      <c r="BV1240" s="36"/>
      <c r="BW1240" s="36"/>
      <c r="BX1240" s="36"/>
      <c r="BY1240" s="36"/>
      <c r="BZ1240" s="36"/>
      <c r="CA1240" s="36"/>
      <c r="CB1240" s="36"/>
      <c r="CC1240" s="36"/>
      <c r="CD1240" s="36"/>
      <c r="CE1240" s="36"/>
      <c r="CF1240" s="36"/>
      <c r="CG1240" s="36"/>
      <c r="CH1240" s="36"/>
      <c r="CI1240" s="36"/>
      <c r="CJ1240" s="36"/>
      <c r="CK1240" s="36"/>
      <c r="CL1240" s="36"/>
      <c r="CM1240" s="36"/>
      <c r="CN1240" s="36"/>
      <c r="CO1240" s="36"/>
      <c r="CP1240" s="36"/>
      <c r="CQ1240" s="36"/>
      <c r="CR1240" s="36"/>
      <c r="CS1240" s="36"/>
      <c r="CT1240" s="36"/>
      <c r="CU1240" s="36"/>
      <c r="CV1240" s="36"/>
      <c r="CW1240" s="36"/>
      <c r="CX1240" s="36"/>
      <c r="CY1240" s="36"/>
      <c r="CZ1240" s="36"/>
      <c r="DA1240" s="36"/>
      <c r="DB1240" s="36"/>
      <c r="DC1240" s="36"/>
      <c r="DD1240" s="36"/>
      <c r="DE1240" s="36"/>
    </row>
    <row r="1241" spans="2:109" x14ac:dyDescent="0.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F1241" s="36"/>
      <c r="AG1241" s="36"/>
      <c r="AH1241" s="36"/>
      <c r="AI1241" s="36"/>
      <c r="AJ1241" s="36"/>
      <c r="AK1241" s="36"/>
      <c r="AL1241" s="36"/>
      <c r="AM1241" s="36"/>
      <c r="AN1241" s="36"/>
      <c r="AO1241" s="36"/>
      <c r="AP1241" s="36"/>
      <c r="AQ1241" s="36"/>
      <c r="AR1241" s="36"/>
      <c r="AS1241" s="36"/>
      <c r="AT1241" s="36"/>
      <c r="AU1241" s="36"/>
      <c r="AV1241" s="36"/>
      <c r="AW1241" s="36"/>
      <c r="AX1241" s="36"/>
      <c r="AY1241" s="36"/>
      <c r="AZ1241" s="36"/>
      <c r="BA1241" s="36"/>
      <c r="BB1241" s="36"/>
      <c r="BC1241" s="36"/>
      <c r="BD1241" s="36"/>
      <c r="BE1241" s="36"/>
      <c r="BF1241" s="36"/>
      <c r="BG1241" s="36"/>
      <c r="BH1241" s="36"/>
      <c r="BI1241" s="36"/>
      <c r="BJ1241" s="36"/>
      <c r="BK1241" s="36"/>
      <c r="BL1241" s="36"/>
      <c r="BM1241" s="36"/>
      <c r="BN1241" s="36"/>
      <c r="BO1241" s="36"/>
      <c r="BP1241" s="36"/>
      <c r="BQ1241" s="36"/>
      <c r="BR1241" s="36"/>
      <c r="BS1241" s="36"/>
      <c r="BT1241" s="36"/>
      <c r="BU1241" s="36"/>
      <c r="BV1241" s="36"/>
      <c r="BW1241" s="36"/>
      <c r="BX1241" s="36"/>
      <c r="BY1241" s="36"/>
      <c r="BZ1241" s="36"/>
      <c r="CA1241" s="36"/>
      <c r="CB1241" s="36"/>
      <c r="CC1241" s="36"/>
      <c r="CD1241" s="36"/>
      <c r="CE1241" s="36"/>
      <c r="CF1241" s="36"/>
      <c r="CG1241" s="36"/>
      <c r="CH1241" s="36"/>
      <c r="CI1241" s="36"/>
      <c r="CJ1241" s="36"/>
      <c r="CK1241" s="36"/>
      <c r="CL1241" s="36"/>
      <c r="CM1241" s="36"/>
      <c r="CN1241" s="36"/>
      <c r="CO1241" s="36"/>
      <c r="CP1241" s="36"/>
      <c r="CQ1241" s="36"/>
      <c r="CR1241" s="36"/>
      <c r="CS1241" s="36"/>
      <c r="CT1241" s="36"/>
      <c r="CU1241" s="36"/>
      <c r="CV1241" s="36"/>
      <c r="CW1241" s="36"/>
      <c r="CX1241" s="36"/>
      <c r="CY1241" s="36"/>
      <c r="CZ1241" s="36"/>
      <c r="DA1241" s="36"/>
      <c r="DB1241" s="36"/>
      <c r="DC1241" s="36"/>
      <c r="DD1241" s="36"/>
      <c r="DE1241" s="36"/>
    </row>
    <row r="1242" spans="2:109" x14ac:dyDescent="0.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F1242" s="36"/>
      <c r="AG1242" s="36"/>
      <c r="AH1242" s="36"/>
      <c r="AI1242" s="36"/>
      <c r="AJ1242" s="36"/>
      <c r="AK1242" s="36"/>
      <c r="AL1242" s="36"/>
      <c r="AM1242" s="36"/>
      <c r="AN1242" s="36"/>
      <c r="AO1242" s="36"/>
      <c r="AP1242" s="36"/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  <c r="BG1242" s="36"/>
      <c r="BH1242" s="36"/>
      <c r="BI1242" s="36"/>
      <c r="BJ1242" s="36"/>
      <c r="BK1242" s="36"/>
      <c r="BL1242" s="36"/>
      <c r="BM1242" s="36"/>
      <c r="BN1242" s="36"/>
      <c r="BO1242" s="36"/>
      <c r="BP1242" s="36"/>
      <c r="BQ1242" s="36"/>
      <c r="BR1242" s="36"/>
      <c r="BS1242" s="36"/>
      <c r="BT1242" s="36"/>
      <c r="BU1242" s="36"/>
      <c r="BV1242" s="36"/>
      <c r="BW1242" s="36"/>
      <c r="BX1242" s="36"/>
      <c r="BY1242" s="36"/>
      <c r="BZ1242" s="36"/>
      <c r="CA1242" s="36"/>
      <c r="CB1242" s="36"/>
      <c r="CC1242" s="36"/>
      <c r="CD1242" s="36"/>
      <c r="CE1242" s="36"/>
      <c r="CF1242" s="36"/>
      <c r="CG1242" s="36"/>
      <c r="CH1242" s="36"/>
      <c r="CI1242" s="36"/>
      <c r="CJ1242" s="36"/>
      <c r="CK1242" s="36"/>
      <c r="CL1242" s="36"/>
      <c r="CM1242" s="36"/>
      <c r="CN1242" s="36"/>
      <c r="CO1242" s="36"/>
      <c r="CP1242" s="36"/>
      <c r="CQ1242" s="36"/>
      <c r="CR1242" s="36"/>
      <c r="CS1242" s="36"/>
      <c r="CT1242" s="36"/>
      <c r="CU1242" s="36"/>
      <c r="CV1242" s="36"/>
      <c r="CW1242" s="36"/>
      <c r="CX1242" s="36"/>
      <c r="CY1242" s="36"/>
      <c r="CZ1242" s="36"/>
      <c r="DA1242" s="36"/>
      <c r="DB1242" s="36"/>
      <c r="DC1242" s="36"/>
      <c r="DD1242" s="36"/>
      <c r="DE1242" s="36"/>
    </row>
    <row r="1243" spans="2:109" x14ac:dyDescent="0.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6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6"/>
      <c r="BN1243" s="36"/>
      <c r="BO1243" s="36"/>
      <c r="BP1243" s="36"/>
      <c r="BQ1243" s="36"/>
      <c r="BR1243" s="36"/>
      <c r="BS1243" s="36"/>
      <c r="BT1243" s="36"/>
      <c r="BU1243" s="36"/>
      <c r="BV1243" s="36"/>
      <c r="BW1243" s="36"/>
      <c r="BX1243" s="36"/>
      <c r="BY1243" s="36"/>
      <c r="BZ1243" s="36"/>
      <c r="CA1243" s="36"/>
      <c r="CB1243" s="36"/>
      <c r="CC1243" s="36"/>
      <c r="CD1243" s="36"/>
      <c r="CE1243" s="36"/>
      <c r="CF1243" s="36"/>
      <c r="CG1243" s="36"/>
      <c r="CH1243" s="36"/>
      <c r="CI1243" s="36"/>
      <c r="CJ1243" s="36"/>
      <c r="CK1243" s="36"/>
      <c r="CL1243" s="36"/>
      <c r="CM1243" s="36"/>
      <c r="CN1243" s="36"/>
      <c r="CO1243" s="36"/>
      <c r="CP1243" s="36"/>
      <c r="CQ1243" s="36"/>
      <c r="CR1243" s="36"/>
      <c r="CS1243" s="36"/>
      <c r="CT1243" s="36"/>
      <c r="CU1243" s="36"/>
      <c r="CV1243" s="36"/>
      <c r="CW1243" s="36"/>
      <c r="CX1243" s="36"/>
      <c r="CY1243" s="36"/>
      <c r="CZ1243" s="36"/>
      <c r="DA1243" s="36"/>
      <c r="DB1243" s="36"/>
      <c r="DC1243" s="36"/>
      <c r="DD1243" s="36"/>
      <c r="DE1243" s="36"/>
    </row>
    <row r="1244" spans="2:109" x14ac:dyDescent="0.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6"/>
      <c r="AI1244" s="36"/>
      <c r="AJ1244" s="36"/>
      <c r="AK1244" s="36"/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6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6"/>
      <c r="BN1244" s="36"/>
      <c r="BO1244" s="36"/>
      <c r="BP1244" s="36"/>
      <c r="BQ1244" s="36"/>
      <c r="BR1244" s="36"/>
      <c r="BS1244" s="36"/>
      <c r="BT1244" s="36"/>
      <c r="BU1244" s="36"/>
      <c r="BV1244" s="36"/>
      <c r="BW1244" s="36"/>
      <c r="BX1244" s="36"/>
      <c r="BY1244" s="36"/>
      <c r="BZ1244" s="36"/>
      <c r="CA1244" s="36"/>
      <c r="CB1244" s="36"/>
      <c r="CC1244" s="36"/>
      <c r="CD1244" s="36"/>
      <c r="CE1244" s="36"/>
      <c r="CF1244" s="36"/>
      <c r="CG1244" s="36"/>
      <c r="CH1244" s="36"/>
      <c r="CI1244" s="36"/>
      <c r="CJ1244" s="36"/>
      <c r="CK1244" s="36"/>
      <c r="CL1244" s="36"/>
      <c r="CM1244" s="36"/>
      <c r="CN1244" s="36"/>
      <c r="CO1244" s="36"/>
      <c r="CP1244" s="36"/>
      <c r="CQ1244" s="36"/>
      <c r="CR1244" s="36"/>
      <c r="CS1244" s="36"/>
      <c r="CT1244" s="36"/>
      <c r="CU1244" s="36"/>
      <c r="CV1244" s="36"/>
      <c r="CW1244" s="36"/>
      <c r="CX1244" s="36"/>
      <c r="CY1244" s="36"/>
      <c r="CZ1244" s="36"/>
      <c r="DA1244" s="36"/>
      <c r="DB1244" s="36"/>
      <c r="DC1244" s="36"/>
      <c r="DD1244" s="36"/>
      <c r="DE1244" s="36"/>
    </row>
    <row r="1245" spans="2:109" x14ac:dyDescent="0.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F1245" s="36"/>
      <c r="AG1245" s="36"/>
      <c r="AH1245" s="36"/>
      <c r="AI1245" s="36"/>
      <c r="AJ1245" s="36"/>
      <c r="AK1245" s="36"/>
      <c r="AL1245" s="36"/>
      <c r="AM1245" s="36"/>
      <c r="AN1245" s="36"/>
      <c r="AO1245" s="36"/>
      <c r="AP1245" s="36"/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  <c r="BE1245" s="36"/>
      <c r="BF1245" s="36"/>
      <c r="BG1245" s="36"/>
      <c r="BH1245" s="36"/>
      <c r="BI1245" s="36"/>
      <c r="BJ1245" s="36"/>
      <c r="BK1245" s="36"/>
      <c r="BL1245" s="36"/>
      <c r="BM1245" s="36"/>
      <c r="BN1245" s="36"/>
      <c r="BO1245" s="36"/>
      <c r="BP1245" s="36"/>
      <c r="BQ1245" s="36"/>
      <c r="BR1245" s="36"/>
      <c r="BS1245" s="36"/>
      <c r="BT1245" s="36"/>
      <c r="BU1245" s="36"/>
      <c r="BV1245" s="36"/>
      <c r="BW1245" s="36"/>
      <c r="BX1245" s="36"/>
      <c r="BY1245" s="36"/>
      <c r="BZ1245" s="36"/>
      <c r="CA1245" s="36"/>
      <c r="CB1245" s="36"/>
      <c r="CC1245" s="36"/>
      <c r="CD1245" s="36"/>
      <c r="CE1245" s="36"/>
      <c r="CF1245" s="36"/>
      <c r="CG1245" s="36"/>
      <c r="CH1245" s="36"/>
      <c r="CI1245" s="36"/>
      <c r="CJ1245" s="36"/>
      <c r="CK1245" s="36"/>
      <c r="CL1245" s="36"/>
      <c r="CM1245" s="36"/>
      <c r="CN1245" s="36"/>
      <c r="CO1245" s="36"/>
      <c r="CP1245" s="36"/>
      <c r="CQ1245" s="36"/>
      <c r="CR1245" s="36"/>
      <c r="CS1245" s="36"/>
      <c r="CT1245" s="36"/>
      <c r="CU1245" s="36"/>
      <c r="CV1245" s="36"/>
      <c r="CW1245" s="36"/>
      <c r="CX1245" s="36"/>
      <c r="CY1245" s="36"/>
      <c r="CZ1245" s="36"/>
      <c r="DA1245" s="36"/>
      <c r="DB1245" s="36"/>
      <c r="DC1245" s="36"/>
      <c r="DD1245" s="36"/>
      <c r="DE1245" s="36"/>
    </row>
    <row r="1246" spans="2:109" x14ac:dyDescent="0.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F1246" s="36"/>
      <c r="AG1246" s="36"/>
      <c r="AH1246" s="36"/>
      <c r="AI1246" s="36"/>
      <c r="AJ1246" s="36"/>
      <c r="AK1246" s="36"/>
      <c r="AL1246" s="36"/>
      <c r="AM1246" s="36"/>
      <c r="AN1246" s="36"/>
      <c r="AO1246" s="36"/>
      <c r="AP1246" s="36"/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  <c r="BE1246" s="36"/>
      <c r="BF1246" s="36"/>
      <c r="BG1246" s="36"/>
      <c r="BH1246" s="36"/>
      <c r="BI1246" s="36"/>
      <c r="BJ1246" s="36"/>
      <c r="BK1246" s="36"/>
      <c r="BL1246" s="36"/>
      <c r="BM1246" s="36"/>
      <c r="BN1246" s="36"/>
      <c r="BO1246" s="36"/>
      <c r="BP1246" s="36"/>
      <c r="BQ1246" s="36"/>
      <c r="BR1246" s="36"/>
      <c r="BS1246" s="36"/>
      <c r="BT1246" s="36"/>
      <c r="BU1246" s="36"/>
      <c r="BV1246" s="36"/>
      <c r="BW1246" s="36"/>
      <c r="BX1246" s="36"/>
      <c r="BY1246" s="36"/>
      <c r="BZ1246" s="36"/>
      <c r="CA1246" s="36"/>
      <c r="CB1246" s="36"/>
      <c r="CC1246" s="36"/>
      <c r="CD1246" s="36"/>
      <c r="CE1246" s="36"/>
      <c r="CF1246" s="36"/>
      <c r="CG1246" s="36"/>
      <c r="CH1246" s="36"/>
      <c r="CI1246" s="36"/>
      <c r="CJ1246" s="36"/>
      <c r="CK1246" s="36"/>
      <c r="CL1246" s="36"/>
      <c r="CM1246" s="36"/>
      <c r="CN1246" s="36"/>
      <c r="CO1246" s="36"/>
      <c r="CP1246" s="36"/>
      <c r="CQ1246" s="36"/>
      <c r="CR1246" s="36"/>
      <c r="CS1246" s="36"/>
      <c r="CT1246" s="36"/>
      <c r="CU1246" s="36"/>
      <c r="CV1246" s="36"/>
      <c r="CW1246" s="36"/>
      <c r="CX1246" s="36"/>
      <c r="CY1246" s="36"/>
      <c r="CZ1246" s="36"/>
      <c r="DA1246" s="36"/>
      <c r="DB1246" s="36"/>
      <c r="DC1246" s="36"/>
      <c r="DD1246" s="36"/>
      <c r="DE1246" s="36"/>
    </row>
    <row r="1247" spans="2:109" x14ac:dyDescent="0.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36"/>
      <c r="BN1247" s="36"/>
      <c r="BO1247" s="36"/>
      <c r="BP1247" s="36"/>
      <c r="BQ1247" s="36"/>
      <c r="BR1247" s="36"/>
      <c r="BS1247" s="36"/>
      <c r="BT1247" s="36"/>
      <c r="BU1247" s="36"/>
      <c r="BV1247" s="36"/>
      <c r="BW1247" s="36"/>
      <c r="BX1247" s="36"/>
      <c r="BY1247" s="36"/>
      <c r="BZ1247" s="36"/>
      <c r="CA1247" s="36"/>
      <c r="CB1247" s="36"/>
      <c r="CC1247" s="36"/>
      <c r="CD1247" s="36"/>
      <c r="CE1247" s="36"/>
      <c r="CF1247" s="36"/>
      <c r="CG1247" s="36"/>
      <c r="CH1247" s="36"/>
      <c r="CI1247" s="36"/>
      <c r="CJ1247" s="36"/>
      <c r="CK1247" s="36"/>
      <c r="CL1247" s="36"/>
      <c r="CM1247" s="36"/>
      <c r="CN1247" s="36"/>
      <c r="CO1247" s="36"/>
      <c r="CP1247" s="36"/>
      <c r="CQ1247" s="36"/>
      <c r="CR1247" s="36"/>
      <c r="CS1247" s="36"/>
      <c r="CT1247" s="36"/>
      <c r="CU1247" s="36"/>
      <c r="CV1247" s="36"/>
      <c r="CW1247" s="36"/>
      <c r="CX1247" s="36"/>
      <c r="CY1247" s="36"/>
      <c r="CZ1247" s="36"/>
      <c r="DA1247" s="36"/>
      <c r="DB1247" s="36"/>
      <c r="DC1247" s="36"/>
      <c r="DD1247" s="36"/>
      <c r="DE1247" s="36"/>
    </row>
    <row r="1248" spans="2:109" x14ac:dyDescent="0.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F1248" s="36"/>
      <c r="AG1248" s="36"/>
      <c r="AH1248" s="36"/>
      <c r="AI1248" s="36"/>
      <c r="AJ1248" s="36"/>
      <c r="AK1248" s="36"/>
      <c r="AL1248" s="36"/>
      <c r="AM1248" s="36"/>
      <c r="AN1248" s="36"/>
      <c r="AO1248" s="36"/>
      <c r="AP1248" s="36"/>
      <c r="AQ1248" s="36"/>
      <c r="AR1248" s="36"/>
      <c r="AS1248" s="36"/>
      <c r="AT1248" s="36"/>
      <c r="AU1248" s="36"/>
      <c r="AV1248" s="36"/>
      <c r="AW1248" s="36"/>
      <c r="AX1248" s="36"/>
      <c r="AY1248" s="36"/>
      <c r="AZ1248" s="36"/>
      <c r="BA1248" s="36"/>
      <c r="BB1248" s="36"/>
      <c r="BC1248" s="36"/>
      <c r="BD1248" s="36"/>
      <c r="BE1248" s="36"/>
      <c r="BF1248" s="36"/>
      <c r="BG1248" s="36"/>
      <c r="BH1248" s="36"/>
      <c r="BI1248" s="36"/>
      <c r="BJ1248" s="36"/>
      <c r="BK1248" s="36"/>
      <c r="BL1248" s="36"/>
      <c r="BM1248" s="36"/>
      <c r="BN1248" s="36"/>
      <c r="BO1248" s="36"/>
      <c r="BP1248" s="36"/>
      <c r="BQ1248" s="36"/>
      <c r="BR1248" s="36"/>
      <c r="BS1248" s="36"/>
      <c r="BT1248" s="36"/>
      <c r="BU1248" s="36"/>
      <c r="BV1248" s="36"/>
      <c r="BW1248" s="36"/>
      <c r="BX1248" s="36"/>
      <c r="BY1248" s="36"/>
      <c r="BZ1248" s="36"/>
      <c r="CA1248" s="36"/>
      <c r="CB1248" s="36"/>
      <c r="CC1248" s="36"/>
      <c r="CD1248" s="36"/>
      <c r="CE1248" s="36"/>
      <c r="CF1248" s="36"/>
      <c r="CG1248" s="36"/>
      <c r="CH1248" s="36"/>
      <c r="CI1248" s="36"/>
      <c r="CJ1248" s="36"/>
      <c r="CK1248" s="36"/>
      <c r="CL1248" s="36"/>
      <c r="CM1248" s="36"/>
      <c r="CN1248" s="36"/>
      <c r="CO1248" s="36"/>
      <c r="CP1248" s="36"/>
      <c r="CQ1248" s="36"/>
      <c r="CR1248" s="36"/>
      <c r="CS1248" s="36"/>
      <c r="CT1248" s="36"/>
      <c r="CU1248" s="36"/>
      <c r="CV1248" s="36"/>
      <c r="CW1248" s="36"/>
      <c r="CX1248" s="36"/>
      <c r="CY1248" s="36"/>
      <c r="CZ1248" s="36"/>
      <c r="DA1248" s="36"/>
      <c r="DB1248" s="36"/>
      <c r="DC1248" s="36"/>
      <c r="DD1248" s="36"/>
      <c r="DE1248" s="36"/>
    </row>
    <row r="1249" spans="2:109" x14ac:dyDescent="0.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F1249" s="36"/>
      <c r="AG1249" s="36"/>
      <c r="AH1249" s="36"/>
      <c r="AI1249" s="36"/>
      <c r="AJ1249" s="36"/>
      <c r="AK1249" s="36"/>
      <c r="AL1249" s="36"/>
      <c r="AM1249" s="36"/>
      <c r="AN1249" s="36"/>
      <c r="AO1249" s="36"/>
      <c r="AP1249" s="36"/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  <c r="BG1249" s="36"/>
      <c r="BH1249" s="36"/>
      <c r="BI1249" s="36"/>
      <c r="BJ1249" s="36"/>
      <c r="BK1249" s="36"/>
      <c r="BL1249" s="36"/>
      <c r="BM1249" s="36"/>
      <c r="BN1249" s="36"/>
      <c r="BO1249" s="36"/>
      <c r="BP1249" s="36"/>
      <c r="BQ1249" s="36"/>
      <c r="BR1249" s="36"/>
      <c r="BS1249" s="36"/>
      <c r="BT1249" s="36"/>
      <c r="BU1249" s="36"/>
      <c r="BV1249" s="36"/>
      <c r="BW1249" s="36"/>
      <c r="BX1249" s="36"/>
      <c r="BY1249" s="36"/>
      <c r="BZ1249" s="36"/>
      <c r="CA1249" s="36"/>
      <c r="CB1249" s="36"/>
      <c r="CC1249" s="36"/>
      <c r="CD1249" s="36"/>
      <c r="CE1249" s="36"/>
      <c r="CF1249" s="36"/>
      <c r="CG1249" s="36"/>
      <c r="CH1249" s="36"/>
      <c r="CI1249" s="36"/>
      <c r="CJ1249" s="36"/>
      <c r="CK1249" s="36"/>
      <c r="CL1249" s="36"/>
      <c r="CM1249" s="36"/>
      <c r="CN1249" s="36"/>
      <c r="CO1249" s="36"/>
      <c r="CP1249" s="36"/>
      <c r="CQ1249" s="36"/>
      <c r="CR1249" s="36"/>
      <c r="CS1249" s="36"/>
      <c r="CT1249" s="36"/>
      <c r="CU1249" s="36"/>
      <c r="CV1249" s="36"/>
      <c r="CW1249" s="36"/>
      <c r="CX1249" s="36"/>
      <c r="CY1249" s="36"/>
      <c r="CZ1249" s="36"/>
      <c r="DA1249" s="36"/>
      <c r="DB1249" s="36"/>
      <c r="DC1249" s="36"/>
      <c r="DD1249" s="36"/>
      <c r="DE1249" s="36"/>
    </row>
    <row r="1250" spans="2:109" x14ac:dyDescent="0.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F1250" s="36"/>
      <c r="AG1250" s="36"/>
      <c r="AH1250" s="36"/>
      <c r="AI1250" s="36"/>
      <c r="AJ1250" s="36"/>
      <c r="AK1250" s="36"/>
      <c r="AL1250" s="36"/>
      <c r="AM1250" s="36"/>
      <c r="AN1250" s="36"/>
      <c r="AO1250" s="36"/>
      <c r="AP1250" s="36"/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  <c r="BG1250" s="36"/>
      <c r="BH1250" s="36"/>
      <c r="BI1250" s="36"/>
      <c r="BJ1250" s="36"/>
      <c r="BK1250" s="36"/>
      <c r="BL1250" s="36"/>
      <c r="BM1250" s="36"/>
      <c r="BN1250" s="36"/>
      <c r="BO1250" s="36"/>
      <c r="BP1250" s="36"/>
      <c r="BQ1250" s="36"/>
      <c r="BR1250" s="36"/>
      <c r="BS1250" s="36"/>
      <c r="BT1250" s="36"/>
      <c r="BU1250" s="36"/>
      <c r="BV1250" s="36"/>
      <c r="BW1250" s="36"/>
      <c r="BX1250" s="36"/>
      <c r="BY1250" s="36"/>
      <c r="BZ1250" s="36"/>
      <c r="CA1250" s="36"/>
      <c r="CB1250" s="36"/>
      <c r="CC1250" s="36"/>
      <c r="CD1250" s="36"/>
      <c r="CE1250" s="36"/>
      <c r="CF1250" s="36"/>
      <c r="CG1250" s="36"/>
      <c r="CH1250" s="36"/>
      <c r="CI1250" s="36"/>
      <c r="CJ1250" s="36"/>
      <c r="CK1250" s="36"/>
      <c r="CL1250" s="36"/>
      <c r="CM1250" s="36"/>
      <c r="CN1250" s="36"/>
      <c r="CO1250" s="36"/>
      <c r="CP1250" s="36"/>
      <c r="CQ1250" s="36"/>
      <c r="CR1250" s="36"/>
      <c r="CS1250" s="36"/>
      <c r="CT1250" s="36"/>
      <c r="CU1250" s="36"/>
      <c r="CV1250" s="36"/>
      <c r="CW1250" s="36"/>
      <c r="CX1250" s="36"/>
      <c r="CY1250" s="36"/>
      <c r="CZ1250" s="36"/>
      <c r="DA1250" s="36"/>
      <c r="DB1250" s="36"/>
      <c r="DC1250" s="36"/>
      <c r="DD1250" s="36"/>
      <c r="DE1250" s="36"/>
    </row>
    <row r="1251" spans="2:109" x14ac:dyDescent="0.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6"/>
      <c r="BN1251" s="36"/>
      <c r="BO1251" s="36"/>
      <c r="BP1251" s="36"/>
      <c r="BQ1251" s="36"/>
      <c r="BR1251" s="36"/>
      <c r="BS1251" s="36"/>
      <c r="BT1251" s="36"/>
      <c r="BU1251" s="36"/>
      <c r="BV1251" s="36"/>
      <c r="BW1251" s="36"/>
      <c r="BX1251" s="36"/>
      <c r="BY1251" s="36"/>
      <c r="BZ1251" s="36"/>
      <c r="CA1251" s="36"/>
      <c r="CB1251" s="36"/>
      <c r="CC1251" s="36"/>
      <c r="CD1251" s="36"/>
      <c r="CE1251" s="36"/>
      <c r="CF1251" s="36"/>
      <c r="CG1251" s="36"/>
      <c r="CH1251" s="36"/>
      <c r="CI1251" s="36"/>
      <c r="CJ1251" s="36"/>
      <c r="CK1251" s="36"/>
      <c r="CL1251" s="36"/>
      <c r="CM1251" s="36"/>
      <c r="CN1251" s="36"/>
      <c r="CO1251" s="36"/>
      <c r="CP1251" s="36"/>
      <c r="CQ1251" s="36"/>
      <c r="CR1251" s="36"/>
      <c r="CS1251" s="36"/>
      <c r="CT1251" s="36"/>
      <c r="CU1251" s="36"/>
      <c r="CV1251" s="36"/>
      <c r="CW1251" s="36"/>
      <c r="CX1251" s="36"/>
      <c r="CY1251" s="36"/>
      <c r="CZ1251" s="36"/>
      <c r="DA1251" s="36"/>
      <c r="DB1251" s="36"/>
      <c r="DC1251" s="36"/>
      <c r="DD1251" s="36"/>
      <c r="DE1251" s="36"/>
    </row>
    <row r="1252" spans="2:109" x14ac:dyDescent="0.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36"/>
      <c r="BN1252" s="36"/>
      <c r="BO1252" s="36"/>
      <c r="BP1252" s="36"/>
      <c r="BQ1252" s="36"/>
      <c r="BR1252" s="36"/>
      <c r="BS1252" s="36"/>
      <c r="BT1252" s="36"/>
      <c r="BU1252" s="36"/>
      <c r="BV1252" s="36"/>
      <c r="BW1252" s="36"/>
      <c r="BX1252" s="36"/>
      <c r="BY1252" s="36"/>
      <c r="BZ1252" s="36"/>
      <c r="CA1252" s="36"/>
      <c r="CB1252" s="36"/>
      <c r="CC1252" s="36"/>
      <c r="CD1252" s="36"/>
      <c r="CE1252" s="36"/>
      <c r="CF1252" s="36"/>
      <c r="CG1252" s="36"/>
      <c r="CH1252" s="36"/>
      <c r="CI1252" s="36"/>
      <c r="CJ1252" s="36"/>
      <c r="CK1252" s="36"/>
      <c r="CL1252" s="36"/>
      <c r="CM1252" s="36"/>
      <c r="CN1252" s="36"/>
      <c r="CO1252" s="36"/>
      <c r="CP1252" s="36"/>
      <c r="CQ1252" s="36"/>
      <c r="CR1252" s="36"/>
      <c r="CS1252" s="36"/>
      <c r="CT1252" s="36"/>
      <c r="CU1252" s="36"/>
      <c r="CV1252" s="36"/>
      <c r="CW1252" s="36"/>
      <c r="CX1252" s="36"/>
      <c r="CY1252" s="36"/>
      <c r="CZ1252" s="36"/>
      <c r="DA1252" s="36"/>
      <c r="DB1252" s="36"/>
      <c r="DC1252" s="36"/>
      <c r="DD1252" s="36"/>
      <c r="DE1252" s="36"/>
    </row>
    <row r="1253" spans="2:109" x14ac:dyDescent="0.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6"/>
      <c r="BN1253" s="36"/>
      <c r="BO1253" s="36"/>
      <c r="BP1253" s="36"/>
      <c r="BQ1253" s="36"/>
      <c r="BR1253" s="36"/>
      <c r="BS1253" s="36"/>
      <c r="BT1253" s="36"/>
      <c r="BU1253" s="36"/>
      <c r="BV1253" s="36"/>
      <c r="BW1253" s="36"/>
      <c r="BX1253" s="36"/>
      <c r="BY1253" s="36"/>
      <c r="BZ1253" s="36"/>
      <c r="CA1253" s="36"/>
      <c r="CB1253" s="36"/>
      <c r="CC1253" s="36"/>
      <c r="CD1253" s="36"/>
      <c r="CE1253" s="36"/>
      <c r="CF1253" s="36"/>
      <c r="CG1253" s="36"/>
      <c r="CH1253" s="36"/>
      <c r="CI1253" s="36"/>
      <c r="CJ1253" s="36"/>
      <c r="CK1253" s="36"/>
      <c r="CL1253" s="36"/>
      <c r="CM1253" s="36"/>
      <c r="CN1253" s="36"/>
      <c r="CO1253" s="36"/>
      <c r="CP1253" s="36"/>
      <c r="CQ1253" s="36"/>
      <c r="CR1253" s="36"/>
      <c r="CS1253" s="36"/>
      <c r="CT1253" s="36"/>
      <c r="CU1253" s="36"/>
      <c r="CV1253" s="36"/>
      <c r="CW1253" s="36"/>
      <c r="CX1253" s="36"/>
      <c r="CY1253" s="36"/>
      <c r="CZ1253" s="36"/>
      <c r="DA1253" s="36"/>
      <c r="DB1253" s="36"/>
      <c r="DC1253" s="36"/>
      <c r="DD1253" s="36"/>
      <c r="DE1253" s="36"/>
    </row>
    <row r="1254" spans="2:109" x14ac:dyDescent="0.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36"/>
      <c r="BN1254" s="36"/>
      <c r="BO1254" s="36"/>
      <c r="BP1254" s="36"/>
      <c r="BQ1254" s="36"/>
      <c r="BR1254" s="36"/>
      <c r="BS1254" s="36"/>
      <c r="BT1254" s="36"/>
      <c r="BU1254" s="36"/>
      <c r="BV1254" s="36"/>
      <c r="BW1254" s="36"/>
      <c r="BX1254" s="36"/>
      <c r="BY1254" s="36"/>
      <c r="BZ1254" s="36"/>
      <c r="CA1254" s="36"/>
      <c r="CB1254" s="36"/>
      <c r="CC1254" s="36"/>
      <c r="CD1254" s="36"/>
      <c r="CE1254" s="36"/>
      <c r="CF1254" s="36"/>
      <c r="CG1254" s="36"/>
      <c r="CH1254" s="36"/>
      <c r="CI1254" s="36"/>
      <c r="CJ1254" s="36"/>
      <c r="CK1254" s="36"/>
      <c r="CL1254" s="36"/>
      <c r="CM1254" s="36"/>
      <c r="CN1254" s="36"/>
      <c r="CO1254" s="36"/>
      <c r="CP1254" s="36"/>
      <c r="CQ1254" s="36"/>
      <c r="CR1254" s="36"/>
      <c r="CS1254" s="36"/>
      <c r="CT1254" s="36"/>
      <c r="CU1254" s="36"/>
      <c r="CV1254" s="36"/>
      <c r="CW1254" s="36"/>
      <c r="CX1254" s="36"/>
      <c r="CY1254" s="36"/>
      <c r="CZ1254" s="36"/>
      <c r="DA1254" s="36"/>
      <c r="DB1254" s="36"/>
      <c r="DC1254" s="36"/>
      <c r="DD1254" s="36"/>
      <c r="DE1254" s="36"/>
    </row>
    <row r="1255" spans="2:109" x14ac:dyDescent="0.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6"/>
      <c r="BN1255" s="36"/>
      <c r="BO1255" s="36"/>
      <c r="BP1255" s="36"/>
      <c r="BQ1255" s="36"/>
      <c r="BR1255" s="36"/>
      <c r="BS1255" s="36"/>
      <c r="BT1255" s="36"/>
      <c r="BU1255" s="36"/>
      <c r="BV1255" s="36"/>
      <c r="BW1255" s="36"/>
      <c r="BX1255" s="36"/>
      <c r="BY1255" s="36"/>
      <c r="BZ1255" s="36"/>
      <c r="CA1255" s="36"/>
      <c r="CB1255" s="36"/>
      <c r="CC1255" s="36"/>
      <c r="CD1255" s="36"/>
      <c r="CE1255" s="36"/>
      <c r="CF1255" s="36"/>
      <c r="CG1255" s="36"/>
      <c r="CH1255" s="36"/>
      <c r="CI1255" s="36"/>
      <c r="CJ1255" s="36"/>
      <c r="CK1255" s="36"/>
      <c r="CL1255" s="36"/>
      <c r="CM1255" s="36"/>
      <c r="CN1255" s="36"/>
      <c r="CO1255" s="36"/>
      <c r="CP1255" s="36"/>
      <c r="CQ1255" s="36"/>
      <c r="CR1255" s="36"/>
      <c r="CS1255" s="36"/>
      <c r="CT1255" s="36"/>
      <c r="CU1255" s="36"/>
      <c r="CV1255" s="36"/>
      <c r="CW1255" s="36"/>
      <c r="CX1255" s="36"/>
      <c r="CY1255" s="36"/>
      <c r="CZ1255" s="36"/>
      <c r="DA1255" s="36"/>
      <c r="DB1255" s="36"/>
      <c r="DC1255" s="36"/>
      <c r="DD1255" s="36"/>
      <c r="DE1255" s="36"/>
    </row>
    <row r="1256" spans="2:109" x14ac:dyDescent="0.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6"/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36"/>
      <c r="BN1256" s="36"/>
      <c r="BO1256" s="36"/>
      <c r="BP1256" s="36"/>
      <c r="BQ1256" s="36"/>
      <c r="BR1256" s="36"/>
      <c r="BS1256" s="36"/>
      <c r="BT1256" s="36"/>
      <c r="BU1256" s="36"/>
      <c r="BV1256" s="36"/>
      <c r="BW1256" s="36"/>
      <c r="BX1256" s="36"/>
      <c r="BY1256" s="36"/>
      <c r="BZ1256" s="36"/>
      <c r="CA1256" s="36"/>
      <c r="CB1256" s="36"/>
      <c r="CC1256" s="36"/>
      <c r="CD1256" s="36"/>
      <c r="CE1256" s="36"/>
      <c r="CF1256" s="36"/>
      <c r="CG1256" s="36"/>
      <c r="CH1256" s="36"/>
      <c r="CI1256" s="36"/>
      <c r="CJ1256" s="36"/>
      <c r="CK1256" s="36"/>
      <c r="CL1256" s="36"/>
      <c r="CM1256" s="36"/>
      <c r="CN1256" s="36"/>
      <c r="CO1256" s="36"/>
      <c r="CP1256" s="36"/>
      <c r="CQ1256" s="36"/>
      <c r="CR1256" s="36"/>
      <c r="CS1256" s="36"/>
      <c r="CT1256" s="36"/>
      <c r="CU1256" s="36"/>
      <c r="CV1256" s="36"/>
      <c r="CW1256" s="36"/>
      <c r="CX1256" s="36"/>
      <c r="CY1256" s="36"/>
      <c r="CZ1256" s="36"/>
      <c r="DA1256" s="36"/>
      <c r="DB1256" s="36"/>
      <c r="DC1256" s="36"/>
      <c r="DD1256" s="36"/>
      <c r="DE1256" s="36"/>
    </row>
    <row r="1257" spans="2:109" x14ac:dyDescent="0.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36"/>
      <c r="BN1257" s="36"/>
      <c r="BO1257" s="36"/>
      <c r="BP1257" s="36"/>
      <c r="BQ1257" s="36"/>
      <c r="BR1257" s="36"/>
      <c r="BS1257" s="36"/>
      <c r="BT1257" s="36"/>
      <c r="BU1257" s="36"/>
      <c r="BV1257" s="36"/>
      <c r="BW1257" s="36"/>
      <c r="BX1257" s="36"/>
      <c r="BY1257" s="36"/>
      <c r="BZ1257" s="36"/>
      <c r="CA1257" s="36"/>
      <c r="CB1257" s="36"/>
      <c r="CC1257" s="36"/>
      <c r="CD1257" s="36"/>
      <c r="CE1257" s="36"/>
      <c r="CF1257" s="36"/>
      <c r="CG1257" s="36"/>
      <c r="CH1257" s="36"/>
      <c r="CI1257" s="36"/>
      <c r="CJ1257" s="36"/>
      <c r="CK1257" s="36"/>
      <c r="CL1257" s="36"/>
      <c r="CM1257" s="36"/>
      <c r="CN1257" s="36"/>
      <c r="CO1257" s="36"/>
      <c r="CP1257" s="36"/>
      <c r="CQ1257" s="36"/>
      <c r="CR1257" s="36"/>
      <c r="CS1257" s="36"/>
      <c r="CT1257" s="36"/>
      <c r="CU1257" s="36"/>
      <c r="CV1257" s="36"/>
      <c r="CW1257" s="36"/>
      <c r="CX1257" s="36"/>
      <c r="CY1257" s="36"/>
      <c r="CZ1257" s="36"/>
      <c r="DA1257" s="36"/>
      <c r="DB1257" s="36"/>
      <c r="DC1257" s="36"/>
      <c r="DD1257" s="36"/>
      <c r="DE1257" s="36"/>
    </row>
    <row r="1258" spans="2:109" x14ac:dyDescent="0.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6"/>
      <c r="BK1258" s="36"/>
      <c r="BL1258" s="36"/>
      <c r="BM1258" s="36"/>
      <c r="BN1258" s="36"/>
      <c r="BO1258" s="36"/>
      <c r="BP1258" s="36"/>
      <c r="BQ1258" s="36"/>
      <c r="BR1258" s="36"/>
      <c r="BS1258" s="36"/>
      <c r="BT1258" s="36"/>
      <c r="BU1258" s="36"/>
      <c r="BV1258" s="36"/>
      <c r="BW1258" s="36"/>
      <c r="BX1258" s="36"/>
      <c r="BY1258" s="36"/>
      <c r="BZ1258" s="36"/>
      <c r="CA1258" s="36"/>
      <c r="CB1258" s="36"/>
      <c r="CC1258" s="36"/>
      <c r="CD1258" s="36"/>
      <c r="CE1258" s="36"/>
      <c r="CF1258" s="36"/>
      <c r="CG1258" s="36"/>
      <c r="CH1258" s="36"/>
      <c r="CI1258" s="36"/>
      <c r="CJ1258" s="36"/>
      <c r="CK1258" s="36"/>
      <c r="CL1258" s="36"/>
      <c r="CM1258" s="36"/>
      <c r="CN1258" s="36"/>
      <c r="CO1258" s="36"/>
      <c r="CP1258" s="36"/>
      <c r="CQ1258" s="36"/>
      <c r="CR1258" s="36"/>
      <c r="CS1258" s="36"/>
      <c r="CT1258" s="36"/>
      <c r="CU1258" s="36"/>
      <c r="CV1258" s="36"/>
      <c r="CW1258" s="36"/>
      <c r="CX1258" s="36"/>
      <c r="CY1258" s="36"/>
      <c r="CZ1258" s="36"/>
      <c r="DA1258" s="36"/>
      <c r="DB1258" s="36"/>
      <c r="DC1258" s="36"/>
      <c r="DD1258" s="36"/>
      <c r="DE1258" s="36"/>
    </row>
    <row r="1259" spans="2:109" x14ac:dyDescent="0.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36"/>
      <c r="BN1259" s="36"/>
      <c r="BO1259" s="36"/>
      <c r="BP1259" s="36"/>
      <c r="BQ1259" s="36"/>
      <c r="BR1259" s="36"/>
      <c r="BS1259" s="36"/>
      <c r="BT1259" s="36"/>
      <c r="BU1259" s="36"/>
      <c r="BV1259" s="36"/>
      <c r="BW1259" s="36"/>
      <c r="BX1259" s="36"/>
      <c r="BY1259" s="36"/>
      <c r="BZ1259" s="36"/>
      <c r="CA1259" s="36"/>
      <c r="CB1259" s="36"/>
      <c r="CC1259" s="36"/>
      <c r="CD1259" s="36"/>
      <c r="CE1259" s="36"/>
      <c r="CF1259" s="36"/>
      <c r="CG1259" s="36"/>
      <c r="CH1259" s="36"/>
      <c r="CI1259" s="36"/>
      <c r="CJ1259" s="36"/>
      <c r="CK1259" s="36"/>
      <c r="CL1259" s="36"/>
      <c r="CM1259" s="36"/>
      <c r="CN1259" s="36"/>
      <c r="CO1259" s="36"/>
      <c r="CP1259" s="36"/>
      <c r="CQ1259" s="36"/>
      <c r="CR1259" s="36"/>
      <c r="CS1259" s="36"/>
      <c r="CT1259" s="36"/>
      <c r="CU1259" s="36"/>
      <c r="CV1259" s="36"/>
      <c r="CW1259" s="36"/>
      <c r="CX1259" s="36"/>
      <c r="CY1259" s="36"/>
      <c r="CZ1259" s="36"/>
      <c r="DA1259" s="36"/>
      <c r="DB1259" s="36"/>
      <c r="DC1259" s="36"/>
      <c r="DD1259" s="36"/>
      <c r="DE1259" s="36"/>
    </row>
    <row r="1260" spans="2:109" x14ac:dyDescent="0.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6"/>
      <c r="AI1260" s="36"/>
      <c r="AJ1260" s="36"/>
      <c r="AK1260" s="36"/>
      <c r="AL1260" s="36"/>
      <c r="AM1260" s="36"/>
      <c r="AN1260" s="36"/>
      <c r="AO1260" s="36"/>
      <c r="AP1260" s="36"/>
      <c r="AQ1260" s="36"/>
      <c r="AR1260" s="36"/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  <c r="BG1260" s="36"/>
      <c r="BH1260" s="36"/>
      <c r="BI1260" s="36"/>
      <c r="BJ1260" s="36"/>
      <c r="BK1260" s="36"/>
      <c r="BL1260" s="36"/>
      <c r="BM1260" s="36"/>
      <c r="BN1260" s="36"/>
      <c r="BO1260" s="36"/>
      <c r="BP1260" s="36"/>
      <c r="BQ1260" s="36"/>
      <c r="BR1260" s="36"/>
      <c r="BS1260" s="36"/>
      <c r="BT1260" s="36"/>
      <c r="BU1260" s="36"/>
      <c r="BV1260" s="36"/>
      <c r="BW1260" s="36"/>
      <c r="BX1260" s="36"/>
      <c r="BY1260" s="36"/>
      <c r="BZ1260" s="36"/>
      <c r="CA1260" s="36"/>
      <c r="CB1260" s="36"/>
      <c r="CC1260" s="36"/>
      <c r="CD1260" s="36"/>
      <c r="CE1260" s="36"/>
      <c r="CF1260" s="36"/>
      <c r="CG1260" s="36"/>
      <c r="CH1260" s="36"/>
      <c r="CI1260" s="36"/>
      <c r="CJ1260" s="36"/>
      <c r="CK1260" s="36"/>
      <c r="CL1260" s="36"/>
      <c r="CM1260" s="36"/>
      <c r="CN1260" s="36"/>
      <c r="CO1260" s="36"/>
      <c r="CP1260" s="36"/>
      <c r="CQ1260" s="36"/>
      <c r="CR1260" s="36"/>
      <c r="CS1260" s="36"/>
      <c r="CT1260" s="36"/>
      <c r="CU1260" s="36"/>
      <c r="CV1260" s="36"/>
      <c r="CW1260" s="36"/>
      <c r="CX1260" s="36"/>
      <c r="CY1260" s="36"/>
      <c r="CZ1260" s="36"/>
      <c r="DA1260" s="36"/>
      <c r="DB1260" s="36"/>
      <c r="DC1260" s="36"/>
      <c r="DD1260" s="36"/>
      <c r="DE1260" s="36"/>
    </row>
    <row r="1261" spans="2:109" x14ac:dyDescent="0.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F1261" s="36"/>
      <c r="AG1261" s="36"/>
      <c r="AH1261" s="36"/>
      <c r="AI1261" s="36"/>
      <c r="AJ1261" s="36"/>
      <c r="AK1261" s="36"/>
      <c r="AL1261" s="36"/>
      <c r="AM1261" s="36"/>
      <c r="AN1261" s="36"/>
      <c r="AO1261" s="36"/>
      <c r="AP1261" s="36"/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  <c r="BE1261" s="36"/>
      <c r="BF1261" s="36"/>
      <c r="BG1261" s="36"/>
      <c r="BH1261" s="36"/>
      <c r="BI1261" s="36"/>
      <c r="BJ1261" s="36"/>
      <c r="BK1261" s="36"/>
      <c r="BL1261" s="36"/>
      <c r="BM1261" s="36"/>
      <c r="BN1261" s="36"/>
      <c r="BO1261" s="36"/>
      <c r="BP1261" s="36"/>
      <c r="BQ1261" s="36"/>
      <c r="BR1261" s="36"/>
      <c r="BS1261" s="36"/>
      <c r="BT1261" s="36"/>
      <c r="BU1261" s="36"/>
      <c r="BV1261" s="36"/>
      <c r="BW1261" s="36"/>
      <c r="BX1261" s="36"/>
      <c r="BY1261" s="36"/>
      <c r="BZ1261" s="36"/>
      <c r="CA1261" s="36"/>
      <c r="CB1261" s="36"/>
      <c r="CC1261" s="36"/>
      <c r="CD1261" s="36"/>
      <c r="CE1261" s="36"/>
      <c r="CF1261" s="36"/>
      <c r="CG1261" s="36"/>
      <c r="CH1261" s="36"/>
      <c r="CI1261" s="36"/>
      <c r="CJ1261" s="36"/>
      <c r="CK1261" s="36"/>
      <c r="CL1261" s="36"/>
      <c r="CM1261" s="36"/>
      <c r="CN1261" s="36"/>
      <c r="CO1261" s="36"/>
      <c r="CP1261" s="36"/>
      <c r="CQ1261" s="36"/>
      <c r="CR1261" s="36"/>
      <c r="CS1261" s="36"/>
      <c r="CT1261" s="36"/>
      <c r="CU1261" s="36"/>
      <c r="CV1261" s="36"/>
      <c r="CW1261" s="36"/>
      <c r="CX1261" s="36"/>
      <c r="CY1261" s="36"/>
      <c r="CZ1261" s="36"/>
      <c r="DA1261" s="36"/>
      <c r="DB1261" s="36"/>
      <c r="DC1261" s="36"/>
      <c r="DD1261" s="36"/>
      <c r="DE1261" s="36"/>
    </row>
    <row r="1262" spans="2:109" x14ac:dyDescent="0.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F1262" s="36"/>
      <c r="AG1262" s="36"/>
      <c r="AH1262" s="36"/>
      <c r="AI1262" s="36"/>
      <c r="AJ1262" s="36"/>
      <c r="AK1262" s="36"/>
      <c r="AL1262" s="36"/>
      <c r="AM1262" s="36"/>
      <c r="AN1262" s="36"/>
      <c r="AO1262" s="36"/>
      <c r="AP1262" s="36"/>
      <c r="AQ1262" s="36"/>
      <c r="AR1262" s="36"/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  <c r="BG1262" s="36"/>
      <c r="BH1262" s="36"/>
      <c r="BI1262" s="36"/>
      <c r="BJ1262" s="36"/>
      <c r="BK1262" s="36"/>
      <c r="BL1262" s="36"/>
      <c r="BM1262" s="36"/>
      <c r="BN1262" s="36"/>
      <c r="BO1262" s="36"/>
      <c r="BP1262" s="36"/>
      <c r="BQ1262" s="36"/>
      <c r="BR1262" s="36"/>
      <c r="BS1262" s="36"/>
      <c r="BT1262" s="36"/>
      <c r="BU1262" s="36"/>
      <c r="BV1262" s="36"/>
      <c r="BW1262" s="36"/>
      <c r="BX1262" s="36"/>
      <c r="BY1262" s="36"/>
      <c r="BZ1262" s="36"/>
      <c r="CA1262" s="36"/>
      <c r="CB1262" s="36"/>
      <c r="CC1262" s="36"/>
      <c r="CD1262" s="36"/>
      <c r="CE1262" s="36"/>
      <c r="CF1262" s="36"/>
      <c r="CG1262" s="36"/>
      <c r="CH1262" s="36"/>
      <c r="CI1262" s="36"/>
      <c r="CJ1262" s="36"/>
      <c r="CK1262" s="36"/>
      <c r="CL1262" s="36"/>
      <c r="CM1262" s="36"/>
      <c r="CN1262" s="36"/>
      <c r="CO1262" s="36"/>
      <c r="CP1262" s="36"/>
      <c r="CQ1262" s="36"/>
      <c r="CR1262" s="36"/>
      <c r="CS1262" s="36"/>
      <c r="CT1262" s="36"/>
      <c r="CU1262" s="36"/>
      <c r="CV1262" s="36"/>
      <c r="CW1262" s="36"/>
      <c r="CX1262" s="36"/>
      <c r="CY1262" s="36"/>
      <c r="CZ1262" s="36"/>
      <c r="DA1262" s="36"/>
      <c r="DB1262" s="36"/>
      <c r="DC1262" s="36"/>
      <c r="DD1262" s="36"/>
      <c r="DE1262" s="36"/>
    </row>
    <row r="1263" spans="2:109" x14ac:dyDescent="0.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F1263" s="36"/>
      <c r="AG1263" s="36"/>
      <c r="AH1263" s="36"/>
      <c r="AI1263" s="36"/>
      <c r="AJ1263" s="36"/>
      <c r="AK1263" s="36"/>
      <c r="AL1263" s="36"/>
      <c r="AM1263" s="36"/>
      <c r="AN1263" s="36"/>
      <c r="AO1263" s="36"/>
      <c r="AP1263" s="36"/>
      <c r="AQ1263" s="36"/>
      <c r="AR1263" s="36"/>
      <c r="AS1263" s="36"/>
      <c r="AT1263" s="36"/>
      <c r="AU1263" s="36"/>
      <c r="AV1263" s="36"/>
      <c r="AW1263" s="36"/>
      <c r="AX1263" s="36"/>
      <c r="AY1263" s="36"/>
      <c r="AZ1263" s="36"/>
      <c r="BA1263" s="36"/>
      <c r="BB1263" s="36"/>
      <c r="BC1263" s="36"/>
      <c r="BD1263" s="36"/>
      <c r="BE1263" s="36"/>
      <c r="BF1263" s="36"/>
      <c r="BG1263" s="36"/>
      <c r="BH1263" s="36"/>
      <c r="BI1263" s="36"/>
      <c r="BJ1263" s="36"/>
      <c r="BK1263" s="36"/>
      <c r="BL1263" s="36"/>
      <c r="BM1263" s="36"/>
      <c r="BN1263" s="36"/>
      <c r="BO1263" s="36"/>
      <c r="BP1263" s="36"/>
      <c r="BQ1263" s="36"/>
      <c r="BR1263" s="36"/>
      <c r="BS1263" s="36"/>
      <c r="BT1263" s="36"/>
      <c r="BU1263" s="36"/>
      <c r="BV1263" s="36"/>
      <c r="BW1263" s="36"/>
      <c r="BX1263" s="36"/>
      <c r="BY1263" s="36"/>
      <c r="BZ1263" s="36"/>
      <c r="CA1263" s="36"/>
      <c r="CB1263" s="36"/>
      <c r="CC1263" s="36"/>
      <c r="CD1263" s="36"/>
      <c r="CE1263" s="36"/>
      <c r="CF1263" s="36"/>
      <c r="CG1263" s="36"/>
      <c r="CH1263" s="36"/>
      <c r="CI1263" s="36"/>
      <c r="CJ1263" s="36"/>
      <c r="CK1263" s="36"/>
      <c r="CL1263" s="36"/>
      <c r="CM1263" s="36"/>
      <c r="CN1263" s="36"/>
      <c r="CO1263" s="36"/>
      <c r="CP1263" s="36"/>
      <c r="CQ1263" s="36"/>
      <c r="CR1263" s="36"/>
      <c r="CS1263" s="36"/>
      <c r="CT1263" s="36"/>
      <c r="CU1263" s="36"/>
      <c r="CV1263" s="36"/>
      <c r="CW1263" s="36"/>
      <c r="CX1263" s="36"/>
      <c r="CY1263" s="36"/>
      <c r="CZ1263" s="36"/>
      <c r="DA1263" s="36"/>
      <c r="DB1263" s="36"/>
      <c r="DC1263" s="36"/>
      <c r="DD1263" s="36"/>
      <c r="DE1263" s="36"/>
    </row>
    <row r="1264" spans="2:109" x14ac:dyDescent="0.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F1264" s="36"/>
      <c r="AG1264" s="36"/>
      <c r="AH1264" s="36"/>
      <c r="AI1264" s="36"/>
      <c r="AJ1264" s="36"/>
      <c r="AK1264" s="36"/>
      <c r="AL1264" s="36"/>
      <c r="AM1264" s="36"/>
      <c r="AN1264" s="36"/>
      <c r="AO1264" s="36"/>
      <c r="AP1264" s="36"/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  <c r="BE1264" s="36"/>
      <c r="BF1264" s="36"/>
      <c r="BG1264" s="36"/>
      <c r="BH1264" s="36"/>
      <c r="BI1264" s="36"/>
      <c r="BJ1264" s="36"/>
      <c r="BK1264" s="36"/>
      <c r="BL1264" s="36"/>
      <c r="BM1264" s="36"/>
      <c r="BN1264" s="36"/>
      <c r="BO1264" s="36"/>
      <c r="BP1264" s="36"/>
      <c r="BQ1264" s="36"/>
      <c r="BR1264" s="36"/>
      <c r="BS1264" s="36"/>
      <c r="BT1264" s="36"/>
      <c r="BU1264" s="36"/>
      <c r="BV1264" s="36"/>
      <c r="BW1264" s="36"/>
      <c r="BX1264" s="36"/>
      <c r="BY1264" s="36"/>
      <c r="BZ1264" s="36"/>
      <c r="CA1264" s="36"/>
      <c r="CB1264" s="36"/>
      <c r="CC1264" s="36"/>
      <c r="CD1264" s="36"/>
      <c r="CE1264" s="36"/>
      <c r="CF1264" s="36"/>
      <c r="CG1264" s="36"/>
      <c r="CH1264" s="36"/>
      <c r="CI1264" s="36"/>
      <c r="CJ1264" s="36"/>
      <c r="CK1264" s="36"/>
      <c r="CL1264" s="36"/>
      <c r="CM1264" s="36"/>
      <c r="CN1264" s="36"/>
      <c r="CO1264" s="36"/>
      <c r="CP1264" s="36"/>
      <c r="CQ1264" s="36"/>
      <c r="CR1264" s="36"/>
      <c r="CS1264" s="36"/>
      <c r="CT1264" s="36"/>
      <c r="CU1264" s="36"/>
      <c r="CV1264" s="36"/>
      <c r="CW1264" s="36"/>
      <c r="CX1264" s="36"/>
      <c r="CY1264" s="36"/>
      <c r="CZ1264" s="36"/>
      <c r="DA1264" s="36"/>
      <c r="DB1264" s="36"/>
      <c r="DC1264" s="36"/>
      <c r="DD1264" s="36"/>
      <c r="DE1264" s="36"/>
    </row>
    <row r="1265" spans="2:109" x14ac:dyDescent="0.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F1265" s="36"/>
      <c r="AG1265" s="36"/>
      <c r="AH1265" s="36"/>
      <c r="AI1265" s="36"/>
      <c r="AJ1265" s="36"/>
      <c r="AK1265" s="36"/>
      <c r="AL1265" s="36"/>
      <c r="AM1265" s="36"/>
      <c r="AN1265" s="36"/>
      <c r="AO1265" s="36"/>
      <c r="AP1265" s="36"/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  <c r="BG1265" s="36"/>
      <c r="BH1265" s="36"/>
      <c r="BI1265" s="36"/>
      <c r="BJ1265" s="36"/>
      <c r="BK1265" s="36"/>
      <c r="BL1265" s="36"/>
      <c r="BM1265" s="36"/>
      <c r="BN1265" s="36"/>
      <c r="BO1265" s="36"/>
      <c r="BP1265" s="36"/>
      <c r="BQ1265" s="36"/>
      <c r="BR1265" s="36"/>
      <c r="BS1265" s="36"/>
      <c r="BT1265" s="36"/>
      <c r="BU1265" s="36"/>
      <c r="BV1265" s="36"/>
      <c r="BW1265" s="36"/>
      <c r="BX1265" s="36"/>
      <c r="BY1265" s="36"/>
      <c r="BZ1265" s="36"/>
      <c r="CA1265" s="36"/>
      <c r="CB1265" s="36"/>
      <c r="CC1265" s="36"/>
      <c r="CD1265" s="36"/>
      <c r="CE1265" s="36"/>
      <c r="CF1265" s="36"/>
      <c r="CG1265" s="36"/>
      <c r="CH1265" s="36"/>
      <c r="CI1265" s="36"/>
      <c r="CJ1265" s="36"/>
      <c r="CK1265" s="36"/>
      <c r="CL1265" s="36"/>
      <c r="CM1265" s="36"/>
      <c r="CN1265" s="36"/>
      <c r="CO1265" s="36"/>
      <c r="CP1265" s="36"/>
      <c r="CQ1265" s="36"/>
      <c r="CR1265" s="36"/>
      <c r="CS1265" s="36"/>
      <c r="CT1265" s="36"/>
      <c r="CU1265" s="36"/>
      <c r="CV1265" s="36"/>
      <c r="CW1265" s="36"/>
      <c r="CX1265" s="36"/>
      <c r="CY1265" s="36"/>
      <c r="CZ1265" s="36"/>
      <c r="DA1265" s="36"/>
      <c r="DB1265" s="36"/>
      <c r="DC1265" s="36"/>
      <c r="DD1265" s="36"/>
      <c r="DE1265" s="36"/>
    </row>
    <row r="1266" spans="2:109" x14ac:dyDescent="0.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6"/>
      <c r="BN1266" s="36"/>
      <c r="BO1266" s="36"/>
      <c r="BP1266" s="36"/>
      <c r="BQ1266" s="36"/>
      <c r="BR1266" s="36"/>
      <c r="BS1266" s="36"/>
      <c r="BT1266" s="36"/>
      <c r="BU1266" s="36"/>
      <c r="BV1266" s="36"/>
      <c r="BW1266" s="36"/>
      <c r="BX1266" s="36"/>
      <c r="BY1266" s="36"/>
      <c r="BZ1266" s="36"/>
      <c r="CA1266" s="36"/>
      <c r="CB1266" s="36"/>
      <c r="CC1266" s="36"/>
      <c r="CD1266" s="36"/>
      <c r="CE1266" s="36"/>
      <c r="CF1266" s="36"/>
      <c r="CG1266" s="36"/>
      <c r="CH1266" s="36"/>
      <c r="CI1266" s="36"/>
      <c r="CJ1266" s="36"/>
      <c r="CK1266" s="36"/>
      <c r="CL1266" s="36"/>
      <c r="CM1266" s="36"/>
      <c r="CN1266" s="36"/>
      <c r="CO1266" s="36"/>
      <c r="CP1266" s="36"/>
      <c r="CQ1266" s="36"/>
      <c r="CR1266" s="36"/>
      <c r="CS1266" s="36"/>
      <c r="CT1266" s="36"/>
      <c r="CU1266" s="36"/>
      <c r="CV1266" s="36"/>
      <c r="CW1266" s="36"/>
      <c r="CX1266" s="36"/>
      <c r="CY1266" s="36"/>
      <c r="CZ1266" s="36"/>
      <c r="DA1266" s="36"/>
      <c r="DB1266" s="36"/>
      <c r="DC1266" s="36"/>
      <c r="DD1266" s="36"/>
      <c r="DE1266" s="36"/>
    </row>
    <row r="1267" spans="2:109" x14ac:dyDescent="0.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6"/>
      <c r="BN1267" s="36"/>
      <c r="BO1267" s="36"/>
      <c r="BP1267" s="36"/>
      <c r="BQ1267" s="36"/>
      <c r="BR1267" s="36"/>
      <c r="BS1267" s="36"/>
      <c r="BT1267" s="36"/>
      <c r="BU1267" s="36"/>
      <c r="BV1267" s="36"/>
      <c r="BW1267" s="36"/>
      <c r="BX1267" s="36"/>
      <c r="BY1267" s="36"/>
      <c r="BZ1267" s="36"/>
      <c r="CA1267" s="36"/>
      <c r="CB1267" s="36"/>
      <c r="CC1267" s="36"/>
      <c r="CD1267" s="36"/>
      <c r="CE1267" s="36"/>
      <c r="CF1267" s="36"/>
      <c r="CG1267" s="36"/>
      <c r="CH1267" s="36"/>
      <c r="CI1267" s="36"/>
      <c r="CJ1267" s="36"/>
      <c r="CK1267" s="36"/>
      <c r="CL1267" s="36"/>
      <c r="CM1267" s="36"/>
      <c r="CN1267" s="36"/>
      <c r="CO1267" s="36"/>
      <c r="CP1267" s="36"/>
      <c r="CQ1267" s="36"/>
      <c r="CR1267" s="36"/>
      <c r="CS1267" s="36"/>
      <c r="CT1267" s="36"/>
      <c r="CU1267" s="36"/>
      <c r="CV1267" s="36"/>
      <c r="CW1267" s="36"/>
      <c r="CX1267" s="36"/>
      <c r="CY1267" s="36"/>
      <c r="CZ1267" s="36"/>
      <c r="DA1267" s="36"/>
      <c r="DB1267" s="36"/>
      <c r="DC1267" s="36"/>
      <c r="DD1267" s="36"/>
      <c r="DE1267" s="36"/>
    </row>
    <row r="1268" spans="2:109" x14ac:dyDescent="0.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36"/>
      <c r="BN1268" s="36"/>
      <c r="BO1268" s="36"/>
      <c r="BP1268" s="36"/>
      <c r="BQ1268" s="36"/>
      <c r="BR1268" s="36"/>
      <c r="BS1268" s="36"/>
      <c r="BT1268" s="36"/>
      <c r="BU1268" s="36"/>
      <c r="BV1268" s="36"/>
      <c r="BW1268" s="36"/>
      <c r="BX1268" s="36"/>
      <c r="BY1268" s="36"/>
      <c r="BZ1268" s="36"/>
      <c r="CA1268" s="36"/>
      <c r="CB1268" s="36"/>
      <c r="CC1268" s="36"/>
      <c r="CD1268" s="36"/>
      <c r="CE1268" s="36"/>
      <c r="CF1268" s="36"/>
      <c r="CG1268" s="36"/>
      <c r="CH1268" s="36"/>
      <c r="CI1268" s="36"/>
      <c r="CJ1268" s="36"/>
      <c r="CK1268" s="36"/>
      <c r="CL1268" s="36"/>
      <c r="CM1268" s="36"/>
      <c r="CN1268" s="36"/>
      <c r="CO1268" s="36"/>
      <c r="CP1268" s="36"/>
      <c r="CQ1268" s="36"/>
      <c r="CR1268" s="36"/>
      <c r="CS1268" s="36"/>
      <c r="CT1268" s="36"/>
      <c r="CU1268" s="36"/>
      <c r="CV1268" s="36"/>
      <c r="CW1268" s="36"/>
      <c r="CX1268" s="36"/>
      <c r="CY1268" s="36"/>
      <c r="CZ1268" s="36"/>
      <c r="DA1268" s="36"/>
      <c r="DB1268" s="36"/>
      <c r="DC1268" s="36"/>
      <c r="DD1268" s="36"/>
      <c r="DE1268" s="36"/>
    </row>
    <row r="1269" spans="2:109" x14ac:dyDescent="0.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F1269" s="36"/>
      <c r="AG1269" s="36"/>
      <c r="AH1269" s="36"/>
      <c r="AI1269" s="36"/>
      <c r="AJ1269" s="36"/>
      <c r="AK1269" s="36"/>
      <c r="AL1269" s="36"/>
      <c r="AM1269" s="36"/>
      <c r="AN1269" s="36"/>
      <c r="AO1269" s="36"/>
      <c r="AP1269" s="36"/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  <c r="BG1269" s="36"/>
      <c r="BH1269" s="36"/>
      <c r="BI1269" s="36"/>
      <c r="BJ1269" s="36"/>
      <c r="BK1269" s="36"/>
      <c r="BL1269" s="36"/>
      <c r="BM1269" s="36"/>
      <c r="BN1269" s="36"/>
      <c r="BO1269" s="36"/>
      <c r="BP1269" s="36"/>
      <c r="BQ1269" s="36"/>
      <c r="BR1269" s="36"/>
      <c r="BS1269" s="36"/>
      <c r="BT1269" s="36"/>
      <c r="BU1269" s="36"/>
      <c r="BV1269" s="36"/>
      <c r="BW1269" s="36"/>
      <c r="BX1269" s="36"/>
      <c r="BY1269" s="36"/>
      <c r="BZ1269" s="36"/>
      <c r="CA1269" s="36"/>
      <c r="CB1269" s="36"/>
      <c r="CC1269" s="36"/>
      <c r="CD1269" s="36"/>
      <c r="CE1269" s="36"/>
      <c r="CF1269" s="36"/>
      <c r="CG1269" s="36"/>
      <c r="CH1269" s="36"/>
      <c r="CI1269" s="36"/>
      <c r="CJ1269" s="36"/>
      <c r="CK1269" s="36"/>
      <c r="CL1269" s="36"/>
      <c r="CM1269" s="36"/>
      <c r="CN1269" s="36"/>
      <c r="CO1269" s="36"/>
      <c r="CP1269" s="36"/>
      <c r="CQ1269" s="36"/>
      <c r="CR1269" s="36"/>
      <c r="CS1269" s="36"/>
      <c r="CT1269" s="36"/>
      <c r="CU1269" s="36"/>
      <c r="CV1269" s="36"/>
      <c r="CW1269" s="36"/>
      <c r="CX1269" s="36"/>
      <c r="CY1269" s="36"/>
      <c r="CZ1269" s="36"/>
      <c r="DA1269" s="36"/>
      <c r="DB1269" s="36"/>
      <c r="DC1269" s="36"/>
      <c r="DD1269" s="36"/>
      <c r="DE1269" s="36"/>
    </row>
    <row r="1270" spans="2:109" x14ac:dyDescent="0.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36"/>
      <c r="BN1270" s="36"/>
      <c r="BO1270" s="36"/>
      <c r="BP1270" s="36"/>
      <c r="BQ1270" s="36"/>
      <c r="BR1270" s="36"/>
      <c r="BS1270" s="36"/>
      <c r="BT1270" s="36"/>
      <c r="BU1270" s="36"/>
      <c r="BV1270" s="36"/>
      <c r="BW1270" s="36"/>
      <c r="BX1270" s="36"/>
      <c r="BY1270" s="36"/>
      <c r="BZ1270" s="36"/>
      <c r="CA1270" s="36"/>
      <c r="CB1270" s="36"/>
      <c r="CC1270" s="36"/>
      <c r="CD1270" s="36"/>
      <c r="CE1270" s="36"/>
      <c r="CF1270" s="36"/>
      <c r="CG1270" s="36"/>
      <c r="CH1270" s="36"/>
      <c r="CI1270" s="36"/>
      <c r="CJ1270" s="36"/>
      <c r="CK1270" s="36"/>
      <c r="CL1270" s="36"/>
      <c r="CM1270" s="36"/>
      <c r="CN1270" s="36"/>
      <c r="CO1270" s="36"/>
      <c r="CP1270" s="36"/>
      <c r="CQ1270" s="36"/>
      <c r="CR1270" s="36"/>
      <c r="CS1270" s="36"/>
      <c r="CT1270" s="36"/>
      <c r="CU1270" s="36"/>
      <c r="CV1270" s="36"/>
      <c r="CW1270" s="36"/>
      <c r="CX1270" s="36"/>
      <c r="CY1270" s="36"/>
      <c r="CZ1270" s="36"/>
      <c r="DA1270" s="36"/>
      <c r="DB1270" s="36"/>
      <c r="DC1270" s="36"/>
      <c r="DD1270" s="36"/>
      <c r="DE1270" s="36"/>
    </row>
    <row r="1271" spans="2:109" x14ac:dyDescent="0.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6"/>
      <c r="BN1271" s="36"/>
      <c r="BO1271" s="36"/>
      <c r="BP1271" s="36"/>
      <c r="BQ1271" s="36"/>
      <c r="BR1271" s="36"/>
      <c r="BS1271" s="36"/>
      <c r="BT1271" s="36"/>
      <c r="BU1271" s="36"/>
      <c r="BV1271" s="36"/>
      <c r="BW1271" s="36"/>
      <c r="BX1271" s="36"/>
      <c r="BY1271" s="36"/>
      <c r="BZ1271" s="36"/>
      <c r="CA1271" s="36"/>
      <c r="CB1271" s="36"/>
      <c r="CC1271" s="36"/>
      <c r="CD1271" s="36"/>
      <c r="CE1271" s="36"/>
      <c r="CF1271" s="36"/>
      <c r="CG1271" s="36"/>
      <c r="CH1271" s="36"/>
      <c r="CI1271" s="36"/>
      <c r="CJ1271" s="36"/>
      <c r="CK1271" s="36"/>
      <c r="CL1271" s="36"/>
      <c r="CM1271" s="36"/>
      <c r="CN1271" s="36"/>
      <c r="CO1271" s="36"/>
      <c r="CP1271" s="36"/>
      <c r="CQ1271" s="36"/>
      <c r="CR1271" s="36"/>
      <c r="CS1271" s="36"/>
      <c r="CT1271" s="36"/>
      <c r="CU1271" s="36"/>
      <c r="CV1271" s="36"/>
      <c r="CW1271" s="36"/>
      <c r="CX1271" s="36"/>
      <c r="CY1271" s="36"/>
      <c r="CZ1271" s="36"/>
      <c r="DA1271" s="36"/>
      <c r="DB1271" s="36"/>
      <c r="DC1271" s="36"/>
      <c r="DD1271" s="36"/>
      <c r="DE1271" s="36"/>
    </row>
    <row r="1272" spans="2:109" x14ac:dyDescent="0.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36"/>
      <c r="BN1272" s="36"/>
      <c r="BO1272" s="36"/>
      <c r="BP1272" s="36"/>
      <c r="BQ1272" s="36"/>
      <c r="BR1272" s="36"/>
      <c r="BS1272" s="36"/>
      <c r="BT1272" s="36"/>
      <c r="BU1272" s="36"/>
      <c r="BV1272" s="36"/>
      <c r="BW1272" s="36"/>
      <c r="BX1272" s="36"/>
      <c r="BY1272" s="36"/>
      <c r="BZ1272" s="36"/>
      <c r="CA1272" s="36"/>
      <c r="CB1272" s="36"/>
      <c r="CC1272" s="36"/>
      <c r="CD1272" s="36"/>
      <c r="CE1272" s="36"/>
      <c r="CF1272" s="36"/>
      <c r="CG1272" s="36"/>
      <c r="CH1272" s="36"/>
      <c r="CI1272" s="36"/>
      <c r="CJ1272" s="36"/>
      <c r="CK1272" s="36"/>
      <c r="CL1272" s="36"/>
      <c r="CM1272" s="36"/>
      <c r="CN1272" s="36"/>
      <c r="CO1272" s="36"/>
      <c r="CP1272" s="36"/>
      <c r="CQ1272" s="36"/>
      <c r="CR1272" s="36"/>
      <c r="CS1272" s="36"/>
      <c r="CT1272" s="36"/>
      <c r="CU1272" s="36"/>
      <c r="CV1272" s="36"/>
      <c r="CW1272" s="36"/>
      <c r="CX1272" s="36"/>
      <c r="CY1272" s="36"/>
      <c r="CZ1272" s="36"/>
      <c r="DA1272" s="36"/>
      <c r="DB1272" s="36"/>
      <c r="DC1272" s="36"/>
      <c r="DD1272" s="36"/>
      <c r="DE1272" s="36"/>
    </row>
    <row r="1273" spans="2:109" x14ac:dyDescent="0.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6"/>
      <c r="BN1273" s="36"/>
      <c r="BO1273" s="36"/>
      <c r="BP1273" s="36"/>
      <c r="BQ1273" s="36"/>
      <c r="BR1273" s="36"/>
      <c r="BS1273" s="36"/>
      <c r="BT1273" s="36"/>
      <c r="BU1273" s="36"/>
      <c r="BV1273" s="36"/>
      <c r="BW1273" s="36"/>
      <c r="BX1273" s="36"/>
      <c r="BY1273" s="36"/>
      <c r="BZ1273" s="36"/>
      <c r="CA1273" s="36"/>
      <c r="CB1273" s="36"/>
      <c r="CC1273" s="36"/>
      <c r="CD1273" s="36"/>
      <c r="CE1273" s="36"/>
      <c r="CF1273" s="36"/>
      <c r="CG1273" s="36"/>
      <c r="CH1273" s="36"/>
      <c r="CI1273" s="36"/>
      <c r="CJ1273" s="36"/>
      <c r="CK1273" s="36"/>
      <c r="CL1273" s="36"/>
      <c r="CM1273" s="36"/>
      <c r="CN1273" s="36"/>
      <c r="CO1273" s="36"/>
      <c r="CP1273" s="36"/>
      <c r="CQ1273" s="36"/>
      <c r="CR1273" s="36"/>
      <c r="CS1273" s="36"/>
      <c r="CT1273" s="36"/>
      <c r="CU1273" s="36"/>
      <c r="CV1273" s="36"/>
      <c r="CW1273" s="36"/>
      <c r="CX1273" s="36"/>
      <c r="CY1273" s="36"/>
      <c r="CZ1273" s="36"/>
      <c r="DA1273" s="36"/>
      <c r="DB1273" s="36"/>
      <c r="DC1273" s="36"/>
      <c r="DD1273" s="36"/>
      <c r="DE1273" s="36"/>
    </row>
    <row r="1274" spans="2:109" x14ac:dyDescent="0.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36"/>
      <c r="BN1274" s="36"/>
      <c r="BO1274" s="36"/>
      <c r="BP1274" s="36"/>
      <c r="BQ1274" s="36"/>
      <c r="BR1274" s="36"/>
      <c r="BS1274" s="36"/>
      <c r="BT1274" s="36"/>
      <c r="BU1274" s="36"/>
      <c r="BV1274" s="36"/>
      <c r="BW1274" s="36"/>
      <c r="BX1274" s="36"/>
      <c r="BY1274" s="36"/>
      <c r="BZ1274" s="36"/>
      <c r="CA1274" s="36"/>
      <c r="CB1274" s="36"/>
      <c r="CC1274" s="36"/>
      <c r="CD1274" s="36"/>
      <c r="CE1274" s="36"/>
      <c r="CF1274" s="36"/>
      <c r="CG1274" s="36"/>
      <c r="CH1274" s="36"/>
      <c r="CI1274" s="36"/>
      <c r="CJ1274" s="36"/>
      <c r="CK1274" s="36"/>
      <c r="CL1274" s="36"/>
      <c r="CM1274" s="36"/>
      <c r="CN1274" s="36"/>
      <c r="CO1274" s="36"/>
      <c r="CP1274" s="36"/>
      <c r="CQ1274" s="36"/>
      <c r="CR1274" s="36"/>
      <c r="CS1274" s="36"/>
      <c r="CT1274" s="36"/>
      <c r="CU1274" s="36"/>
      <c r="CV1274" s="36"/>
      <c r="CW1274" s="36"/>
      <c r="CX1274" s="36"/>
      <c r="CY1274" s="36"/>
      <c r="CZ1274" s="36"/>
      <c r="DA1274" s="36"/>
      <c r="DB1274" s="36"/>
      <c r="DC1274" s="36"/>
      <c r="DD1274" s="36"/>
      <c r="DE1274" s="36"/>
    </row>
    <row r="1275" spans="2:109" x14ac:dyDescent="0.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F1275" s="36"/>
      <c r="AG1275" s="36"/>
      <c r="AH1275" s="36"/>
      <c r="AI1275" s="36"/>
      <c r="AJ1275" s="36"/>
      <c r="AK1275" s="36"/>
      <c r="AL1275" s="36"/>
      <c r="AM1275" s="36"/>
      <c r="AN1275" s="36"/>
      <c r="AO1275" s="36"/>
      <c r="AP1275" s="36"/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  <c r="BG1275" s="36"/>
      <c r="BH1275" s="36"/>
      <c r="BI1275" s="36"/>
      <c r="BJ1275" s="36"/>
      <c r="BK1275" s="36"/>
      <c r="BL1275" s="36"/>
      <c r="BM1275" s="36"/>
      <c r="BN1275" s="36"/>
      <c r="BO1275" s="36"/>
      <c r="BP1275" s="36"/>
      <c r="BQ1275" s="36"/>
      <c r="BR1275" s="36"/>
      <c r="BS1275" s="36"/>
      <c r="BT1275" s="36"/>
      <c r="BU1275" s="36"/>
      <c r="BV1275" s="36"/>
      <c r="BW1275" s="36"/>
      <c r="BX1275" s="36"/>
      <c r="BY1275" s="36"/>
      <c r="BZ1275" s="36"/>
      <c r="CA1275" s="36"/>
      <c r="CB1275" s="36"/>
      <c r="CC1275" s="36"/>
      <c r="CD1275" s="36"/>
      <c r="CE1275" s="36"/>
      <c r="CF1275" s="36"/>
      <c r="CG1275" s="36"/>
      <c r="CH1275" s="36"/>
      <c r="CI1275" s="36"/>
      <c r="CJ1275" s="36"/>
      <c r="CK1275" s="36"/>
      <c r="CL1275" s="36"/>
      <c r="CM1275" s="36"/>
      <c r="CN1275" s="36"/>
      <c r="CO1275" s="36"/>
      <c r="CP1275" s="36"/>
      <c r="CQ1275" s="36"/>
      <c r="CR1275" s="36"/>
      <c r="CS1275" s="36"/>
      <c r="CT1275" s="36"/>
      <c r="CU1275" s="36"/>
      <c r="CV1275" s="36"/>
      <c r="CW1275" s="36"/>
      <c r="CX1275" s="36"/>
      <c r="CY1275" s="36"/>
      <c r="CZ1275" s="36"/>
      <c r="DA1275" s="36"/>
      <c r="DB1275" s="36"/>
      <c r="DC1275" s="36"/>
      <c r="DD1275" s="36"/>
      <c r="DE1275" s="36"/>
    </row>
    <row r="1276" spans="2:109" x14ac:dyDescent="0.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F1276" s="36"/>
      <c r="AG1276" s="36"/>
      <c r="AH1276" s="36"/>
      <c r="AI1276" s="36"/>
      <c r="AJ1276" s="36"/>
      <c r="AK1276" s="36"/>
      <c r="AL1276" s="36"/>
      <c r="AM1276" s="36"/>
      <c r="AN1276" s="36"/>
      <c r="AO1276" s="36"/>
      <c r="AP1276" s="36"/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  <c r="BG1276" s="36"/>
      <c r="BH1276" s="36"/>
      <c r="BI1276" s="36"/>
      <c r="BJ1276" s="36"/>
      <c r="BK1276" s="36"/>
      <c r="BL1276" s="36"/>
      <c r="BM1276" s="36"/>
      <c r="BN1276" s="36"/>
      <c r="BO1276" s="36"/>
      <c r="BP1276" s="36"/>
      <c r="BQ1276" s="36"/>
      <c r="BR1276" s="36"/>
      <c r="BS1276" s="36"/>
      <c r="BT1276" s="36"/>
      <c r="BU1276" s="36"/>
      <c r="BV1276" s="36"/>
      <c r="BW1276" s="36"/>
      <c r="BX1276" s="36"/>
      <c r="BY1276" s="36"/>
      <c r="BZ1276" s="36"/>
      <c r="CA1276" s="36"/>
      <c r="CB1276" s="36"/>
      <c r="CC1276" s="36"/>
      <c r="CD1276" s="36"/>
      <c r="CE1276" s="36"/>
      <c r="CF1276" s="36"/>
      <c r="CG1276" s="36"/>
      <c r="CH1276" s="36"/>
      <c r="CI1276" s="36"/>
      <c r="CJ1276" s="36"/>
      <c r="CK1276" s="36"/>
      <c r="CL1276" s="36"/>
      <c r="CM1276" s="36"/>
      <c r="CN1276" s="36"/>
      <c r="CO1276" s="36"/>
      <c r="CP1276" s="36"/>
      <c r="CQ1276" s="36"/>
      <c r="CR1276" s="36"/>
      <c r="CS1276" s="36"/>
      <c r="CT1276" s="36"/>
      <c r="CU1276" s="36"/>
      <c r="CV1276" s="36"/>
      <c r="CW1276" s="36"/>
      <c r="CX1276" s="36"/>
      <c r="CY1276" s="36"/>
      <c r="CZ1276" s="36"/>
      <c r="DA1276" s="36"/>
      <c r="DB1276" s="36"/>
      <c r="DC1276" s="36"/>
      <c r="DD1276" s="36"/>
      <c r="DE1276" s="36"/>
    </row>
    <row r="1277" spans="2:109" x14ac:dyDescent="0.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F1277" s="36"/>
      <c r="AG1277" s="36"/>
      <c r="AH1277" s="36"/>
      <c r="AI1277" s="36"/>
      <c r="AJ1277" s="36"/>
      <c r="AK1277" s="36"/>
      <c r="AL1277" s="36"/>
      <c r="AM1277" s="36"/>
      <c r="AN1277" s="36"/>
      <c r="AO1277" s="36"/>
      <c r="AP1277" s="36"/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  <c r="BG1277" s="36"/>
      <c r="BH1277" s="36"/>
      <c r="BI1277" s="36"/>
      <c r="BJ1277" s="36"/>
      <c r="BK1277" s="36"/>
      <c r="BL1277" s="36"/>
      <c r="BM1277" s="36"/>
      <c r="BN1277" s="36"/>
      <c r="BO1277" s="36"/>
      <c r="BP1277" s="36"/>
      <c r="BQ1277" s="36"/>
      <c r="BR1277" s="36"/>
      <c r="BS1277" s="36"/>
      <c r="BT1277" s="36"/>
      <c r="BU1277" s="36"/>
      <c r="BV1277" s="36"/>
      <c r="BW1277" s="36"/>
      <c r="BX1277" s="36"/>
      <c r="BY1277" s="36"/>
      <c r="BZ1277" s="36"/>
      <c r="CA1277" s="36"/>
      <c r="CB1277" s="36"/>
      <c r="CC1277" s="36"/>
      <c r="CD1277" s="36"/>
      <c r="CE1277" s="36"/>
      <c r="CF1277" s="36"/>
      <c r="CG1277" s="36"/>
      <c r="CH1277" s="36"/>
      <c r="CI1277" s="36"/>
      <c r="CJ1277" s="36"/>
      <c r="CK1277" s="36"/>
      <c r="CL1277" s="36"/>
      <c r="CM1277" s="36"/>
      <c r="CN1277" s="36"/>
      <c r="CO1277" s="36"/>
      <c r="CP1277" s="36"/>
      <c r="CQ1277" s="36"/>
      <c r="CR1277" s="36"/>
      <c r="CS1277" s="36"/>
      <c r="CT1277" s="36"/>
      <c r="CU1277" s="36"/>
      <c r="CV1277" s="36"/>
      <c r="CW1277" s="36"/>
      <c r="CX1277" s="36"/>
      <c r="CY1277" s="36"/>
      <c r="CZ1277" s="36"/>
      <c r="DA1277" s="36"/>
      <c r="DB1277" s="36"/>
      <c r="DC1277" s="36"/>
      <c r="DD1277" s="36"/>
      <c r="DE1277" s="36"/>
    </row>
    <row r="1278" spans="2:109" x14ac:dyDescent="0.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36"/>
      <c r="BN1278" s="36"/>
      <c r="BO1278" s="36"/>
      <c r="BP1278" s="36"/>
      <c r="BQ1278" s="36"/>
      <c r="BR1278" s="36"/>
      <c r="BS1278" s="36"/>
      <c r="BT1278" s="36"/>
      <c r="BU1278" s="36"/>
      <c r="BV1278" s="36"/>
      <c r="BW1278" s="36"/>
      <c r="BX1278" s="36"/>
      <c r="BY1278" s="36"/>
      <c r="BZ1278" s="36"/>
      <c r="CA1278" s="36"/>
      <c r="CB1278" s="36"/>
      <c r="CC1278" s="36"/>
      <c r="CD1278" s="36"/>
      <c r="CE1278" s="36"/>
      <c r="CF1278" s="36"/>
      <c r="CG1278" s="36"/>
      <c r="CH1278" s="36"/>
      <c r="CI1278" s="36"/>
      <c r="CJ1278" s="36"/>
      <c r="CK1278" s="36"/>
      <c r="CL1278" s="36"/>
      <c r="CM1278" s="36"/>
      <c r="CN1278" s="36"/>
      <c r="CO1278" s="36"/>
      <c r="CP1278" s="36"/>
      <c r="CQ1278" s="36"/>
      <c r="CR1278" s="36"/>
      <c r="CS1278" s="36"/>
      <c r="CT1278" s="36"/>
      <c r="CU1278" s="36"/>
      <c r="CV1278" s="36"/>
      <c r="CW1278" s="36"/>
      <c r="CX1278" s="36"/>
      <c r="CY1278" s="36"/>
      <c r="CZ1278" s="36"/>
      <c r="DA1278" s="36"/>
      <c r="DB1278" s="36"/>
      <c r="DC1278" s="36"/>
      <c r="DD1278" s="36"/>
      <c r="DE1278" s="36"/>
    </row>
    <row r="1279" spans="2:109" x14ac:dyDescent="0.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F1279" s="36"/>
      <c r="AG1279" s="36"/>
      <c r="AH1279" s="36"/>
      <c r="AI1279" s="36"/>
      <c r="AJ1279" s="36"/>
      <c r="AK1279" s="36"/>
      <c r="AL1279" s="36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  <c r="BE1279" s="36"/>
      <c r="BF1279" s="36"/>
      <c r="BG1279" s="36"/>
      <c r="BH1279" s="36"/>
      <c r="BI1279" s="36"/>
      <c r="BJ1279" s="36"/>
      <c r="BK1279" s="36"/>
      <c r="BL1279" s="36"/>
      <c r="BM1279" s="36"/>
      <c r="BN1279" s="36"/>
      <c r="BO1279" s="36"/>
      <c r="BP1279" s="36"/>
      <c r="BQ1279" s="36"/>
      <c r="BR1279" s="36"/>
      <c r="BS1279" s="36"/>
      <c r="BT1279" s="36"/>
      <c r="BU1279" s="36"/>
      <c r="BV1279" s="36"/>
      <c r="BW1279" s="36"/>
      <c r="BX1279" s="36"/>
      <c r="BY1279" s="36"/>
      <c r="BZ1279" s="36"/>
      <c r="CA1279" s="36"/>
      <c r="CB1279" s="36"/>
      <c r="CC1279" s="36"/>
      <c r="CD1279" s="36"/>
      <c r="CE1279" s="36"/>
      <c r="CF1279" s="36"/>
      <c r="CG1279" s="36"/>
      <c r="CH1279" s="36"/>
      <c r="CI1279" s="36"/>
      <c r="CJ1279" s="36"/>
      <c r="CK1279" s="36"/>
      <c r="CL1279" s="36"/>
      <c r="CM1279" s="36"/>
      <c r="CN1279" s="36"/>
      <c r="CO1279" s="36"/>
      <c r="CP1279" s="36"/>
      <c r="CQ1279" s="36"/>
      <c r="CR1279" s="36"/>
      <c r="CS1279" s="36"/>
      <c r="CT1279" s="36"/>
      <c r="CU1279" s="36"/>
      <c r="CV1279" s="36"/>
      <c r="CW1279" s="36"/>
      <c r="CX1279" s="36"/>
      <c r="CY1279" s="36"/>
      <c r="CZ1279" s="36"/>
      <c r="DA1279" s="36"/>
      <c r="DB1279" s="36"/>
      <c r="DC1279" s="36"/>
      <c r="DD1279" s="36"/>
      <c r="DE1279" s="36"/>
    </row>
    <row r="1280" spans="2:109" x14ac:dyDescent="0.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F1280" s="36"/>
      <c r="AG1280" s="36"/>
      <c r="AH1280" s="36"/>
      <c r="AI1280" s="36"/>
      <c r="AJ1280" s="36"/>
      <c r="AK1280" s="36"/>
      <c r="AL1280" s="36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  <c r="BG1280" s="36"/>
      <c r="BH1280" s="36"/>
      <c r="BI1280" s="36"/>
      <c r="BJ1280" s="36"/>
      <c r="BK1280" s="36"/>
      <c r="BL1280" s="36"/>
      <c r="BM1280" s="36"/>
      <c r="BN1280" s="36"/>
      <c r="BO1280" s="36"/>
      <c r="BP1280" s="36"/>
      <c r="BQ1280" s="36"/>
      <c r="BR1280" s="36"/>
      <c r="BS1280" s="36"/>
      <c r="BT1280" s="36"/>
      <c r="BU1280" s="36"/>
      <c r="BV1280" s="36"/>
      <c r="BW1280" s="36"/>
      <c r="BX1280" s="36"/>
      <c r="BY1280" s="36"/>
      <c r="BZ1280" s="36"/>
      <c r="CA1280" s="36"/>
      <c r="CB1280" s="36"/>
      <c r="CC1280" s="36"/>
      <c r="CD1280" s="36"/>
      <c r="CE1280" s="36"/>
      <c r="CF1280" s="36"/>
      <c r="CG1280" s="36"/>
      <c r="CH1280" s="36"/>
      <c r="CI1280" s="36"/>
      <c r="CJ1280" s="36"/>
      <c r="CK1280" s="36"/>
      <c r="CL1280" s="36"/>
      <c r="CM1280" s="36"/>
      <c r="CN1280" s="36"/>
      <c r="CO1280" s="36"/>
      <c r="CP1280" s="36"/>
      <c r="CQ1280" s="36"/>
      <c r="CR1280" s="36"/>
      <c r="CS1280" s="36"/>
      <c r="CT1280" s="36"/>
      <c r="CU1280" s="36"/>
      <c r="CV1280" s="36"/>
      <c r="CW1280" s="36"/>
      <c r="CX1280" s="36"/>
      <c r="CY1280" s="36"/>
      <c r="CZ1280" s="36"/>
      <c r="DA1280" s="36"/>
      <c r="DB1280" s="36"/>
      <c r="DC1280" s="36"/>
      <c r="DD1280" s="36"/>
      <c r="DE1280" s="36"/>
    </row>
    <row r="1281" spans="2:109" x14ac:dyDescent="0.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F1281" s="36"/>
      <c r="AG1281" s="36"/>
      <c r="AH1281" s="36"/>
      <c r="AI1281" s="36"/>
      <c r="AJ1281" s="36"/>
      <c r="AK1281" s="36"/>
      <c r="AL1281" s="36"/>
      <c r="AM1281" s="36"/>
      <c r="AN1281" s="36"/>
      <c r="AO1281" s="36"/>
      <c r="AP1281" s="36"/>
      <c r="AQ1281" s="36"/>
      <c r="AR1281" s="36"/>
      <c r="AS1281" s="36"/>
      <c r="AT1281" s="36"/>
      <c r="AU1281" s="36"/>
      <c r="AV1281" s="36"/>
      <c r="AW1281" s="36"/>
      <c r="AX1281" s="36"/>
      <c r="AY1281" s="36"/>
      <c r="AZ1281" s="36"/>
      <c r="BA1281" s="36"/>
      <c r="BB1281" s="36"/>
      <c r="BC1281" s="36"/>
      <c r="BD1281" s="36"/>
      <c r="BE1281" s="36"/>
      <c r="BF1281" s="36"/>
      <c r="BG1281" s="36"/>
      <c r="BH1281" s="36"/>
      <c r="BI1281" s="36"/>
      <c r="BJ1281" s="36"/>
      <c r="BK1281" s="36"/>
      <c r="BL1281" s="36"/>
      <c r="BM1281" s="36"/>
      <c r="BN1281" s="36"/>
      <c r="BO1281" s="36"/>
      <c r="BP1281" s="36"/>
      <c r="BQ1281" s="36"/>
      <c r="BR1281" s="36"/>
      <c r="BS1281" s="36"/>
      <c r="BT1281" s="36"/>
      <c r="BU1281" s="36"/>
      <c r="BV1281" s="36"/>
      <c r="BW1281" s="36"/>
      <c r="BX1281" s="36"/>
      <c r="BY1281" s="36"/>
      <c r="BZ1281" s="36"/>
      <c r="CA1281" s="36"/>
      <c r="CB1281" s="36"/>
      <c r="CC1281" s="36"/>
      <c r="CD1281" s="36"/>
      <c r="CE1281" s="36"/>
      <c r="CF1281" s="36"/>
      <c r="CG1281" s="36"/>
      <c r="CH1281" s="36"/>
      <c r="CI1281" s="36"/>
      <c r="CJ1281" s="36"/>
      <c r="CK1281" s="36"/>
      <c r="CL1281" s="36"/>
      <c r="CM1281" s="36"/>
      <c r="CN1281" s="36"/>
      <c r="CO1281" s="36"/>
      <c r="CP1281" s="36"/>
      <c r="CQ1281" s="36"/>
      <c r="CR1281" s="36"/>
      <c r="CS1281" s="36"/>
      <c r="CT1281" s="36"/>
      <c r="CU1281" s="36"/>
      <c r="CV1281" s="36"/>
      <c r="CW1281" s="36"/>
      <c r="CX1281" s="36"/>
      <c r="CY1281" s="36"/>
      <c r="CZ1281" s="36"/>
      <c r="DA1281" s="36"/>
      <c r="DB1281" s="36"/>
      <c r="DC1281" s="36"/>
      <c r="DD1281" s="36"/>
      <c r="DE1281" s="36"/>
    </row>
    <row r="1282" spans="2:109" x14ac:dyDescent="0.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6"/>
      <c r="BG1282" s="36"/>
      <c r="BH1282" s="36"/>
      <c r="BI1282" s="36"/>
      <c r="BJ1282" s="36"/>
      <c r="BK1282" s="36"/>
      <c r="BL1282" s="36"/>
      <c r="BM1282" s="36"/>
      <c r="BN1282" s="36"/>
      <c r="BO1282" s="36"/>
      <c r="BP1282" s="36"/>
      <c r="BQ1282" s="36"/>
      <c r="BR1282" s="36"/>
      <c r="BS1282" s="36"/>
      <c r="BT1282" s="36"/>
      <c r="BU1282" s="36"/>
      <c r="BV1282" s="36"/>
      <c r="BW1282" s="36"/>
      <c r="BX1282" s="36"/>
      <c r="BY1282" s="36"/>
      <c r="BZ1282" s="36"/>
      <c r="CA1282" s="36"/>
      <c r="CB1282" s="36"/>
      <c r="CC1282" s="36"/>
      <c r="CD1282" s="36"/>
      <c r="CE1282" s="36"/>
      <c r="CF1282" s="36"/>
      <c r="CG1282" s="36"/>
      <c r="CH1282" s="36"/>
      <c r="CI1282" s="36"/>
      <c r="CJ1282" s="36"/>
      <c r="CK1282" s="36"/>
      <c r="CL1282" s="36"/>
      <c r="CM1282" s="36"/>
      <c r="CN1282" s="36"/>
      <c r="CO1282" s="36"/>
      <c r="CP1282" s="36"/>
      <c r="CQ1282" s="36"/>
      <c r="CR1282" s="36"/>
      <c r="CS1282" s="36"/>
      <c r="CT1282" s="36"/>
      <c r="CU1282" s="36"/>
      <c r="CV1282" s="36"/>
      <c r="CW1282" s="36"/>
      <c r="CX1282" s="36"/>
      <c r="CY1282" s="36"/>
      <c r="CZ1282" s="36"/>
      <c r="DA1282" s="36"/>
      <c r="DB1282" s="36"/>
      <c r="DC1282" s="36"/>
      <c r="DD1282" s="36"/>
      <c r="DE1282" s="36"/>
    </row>
    <row r="1283" spans="2:109" x14ac:dyDescent="0.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F1283" s="36"/>
      <c r="AG1283" s="36"/>
      <c r="AH1283" s="36"/>
      <c r="AI1283" s="36"/>
      <c r="AJ1283" s="36"/>
      <c r="AK1283" s="36"/>
      <c r="AL1283" s="36"/>
      <c r="AM1283" s="36"/>
      <c r="AN1283" s="36"/>
      <c r="AO1283" s="36"/>
      <c r="AP1283" s="36"/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  <c r="BE1283" s="36"/>
      <c r="BF1283" s="36"/>
      <c r="BG1283" s="36"/>
      <c r="BH1283" s="36"/>
      <c r="BI1283" s="36"/>
      <c r="BJ1283" s="36"/>
      <c r="BK1283" s="36"/>
      <c r="BL1283" s="36"/>
      <c r="BM1283" s="36"/>
      <c r="BN1283" s="36"/>
      <c r="BO1283" s="36"/>
      <c r="BP1283" s="36"/>
      <c r="BQ1283" s="36"/>
      <c r="BR1283" s="36"/>
      <c r="BS1283" s="36"/>
      <c r="BT1283" s="36"/>
      <c r="BU1283" s="36"/>
      <c r="BV1283" s="36"/>
      <c r="BW1283" s="36"/>
      <c r="BX1283" s="36"/>
      <c r="BY1283" s="36"/>
      <c r="BZ1283" s="36"/>
      <c r="CA1283" s="36"/>
      <c r="CB1283" s="36"/>
      <c r="CC1283" s="36"/>
      <c r="CD1283" s="36"/>
      <c r="CE1283" s="36"/>
      <c r="CF1283" s="36"/>
      <c r="CG1283" s="36"/>
      <c r="CH1283" s="36"/>
      <c r="CI1283" s="36"/>
      <c r="CJ1283" s="36"/>
      <c r="CK1283" s="36"/>
      <c r="CL1283" s="36"/>
      <c r="CM1283" s="36"/>
      <c r="CN1283" s="36"/>
      <c r="CO1283" s="36"/>
      <c r="CP1283" s="36"/>
      <c r="CQ1283" s="36"/>
      <c r="CR1283" s="36"/>
      <c r="CS1283" s="36"/>
      <c r="CT1283" s="36"/>
      <c r="CU1283" s="36"/>
      <c r="CV1283" s="36"/>
      <c r="CW1283" s="36"/>
      <c r="CX1283" s="36"/>
      <c r="CY1283" s="36"/>
      <c r="CZ1283" s="36"/>
      <c r="DA1283" s="36"/>
      <c r="DB1283" s="36"/>
      <c r="DC1283" s="36"/>
      <c r="DD1283" s="36"/>
      <c r="DE1283" s="36"/>
    </row>
    <row r="1284" spans="2:109" x14ac:dyDescent="0.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36"/>
      <c r="BN1284" s="36"/>
      <c r="BO1284" s="36"/>
      <c r="BP1284" s="36"/>
      <c r="BQ1284" s="36"/>
      <c r="BR1284" s="36"/>
      <c r="BS1284" s="36"/>
      <c r="BT1284" s="36"/>
      <c r="BU1284" s="36"/>
      <c r="BV1284" s="36"/>
      <c r="BW1284" s="36"/>
      <c r="BX1284" s="36"/>
      <c r="BY1284" s="36"/>
      <c r="BZ1284" s="36"/>
      <c r="CA1284" s="36"/>
      <c r="CB1284" s="36"/>
      <c r="CC1284" s="36"/>
      <c r="CD1284" s="36"/>
      <c r="CE1284" s="36"/>
      <c r="CF1284" s="36"/>
      <c r="CG1284" s="36"/>
      <c r="CH1284" s="36"/>
      <c r="CI1284" s="36"/>
      <c r="CJ1284" s="36"/>
      <c r="CK1284" s="36"/>
      <c r="CL1284" s="36"/>
      <c r="CM1284" s="36"/>
      <c r="CN1284" s="36"/>
      <c r="CO1284" s="36"/>
      <c r="CP1284" s="36"/>
      <c r="CQ1284" s="36"/>
      <c r="CR1284" s="36"/>
      <c r="CS1284" s="36"/>
      <c r="CT1284" s="36"/>
      <c r="CU1284" s="36"/>
      <c r="CV1284" s="36"/>
      <c r="CW1284" s="36"/>
      <c r="CX1284" s="36"/>
      <c r="CY1284" s="36"/>
      <c r="CZ1284" s="36"/>
      <c r="DA1284" s="36"/>
      <c r="DB1284" s="36"/>
      <c r="DC1284" s="36"/>
      <c r="DD1284" s="36"/>
      <c r="DE1284" s="36"/>
    </row>
    <row r="1285" spans="2:109" x14ac:dyDescent="0.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F1285" s="36"/>
      <c r="AG1285" s="36"/>
      <c r="AH1285" s="36"/>
      <c r="AI1285" s="36"/>
      <c r="AJ1285" s="36"/>
      <c r="AK1285" s="36"/>
      <c r="AL1285" s="36"/>
      <c r="AM1285" s="36"/>
      <c r="AN1285" s="36"/>
      <c r="AO1285" s="36"/>
      <c r="AP1285" s="36"/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  <c r="BE1285" s="36"/>
      <c r="BF1285" s="36"/>
      <c r="BG1285" s="36"/>
      <c r="BH1285" s="36"/>
      <c r="BI1285" s="36"/>
      <c r="BJ1285" s="36"/>
      <c r="BK1285" s="36"/>
      <c r="BL1285" s="36"/>
      <c r="BM1285" s="36"/>
      <c r="BN1285" s="36"/>
      <c r="BO1285" s="36"/>
      <c r="BP1285" s="36"/>
      <c r="BQ1285" s="36"/>
      <c r="BR1285" s="36"/>
      <c r="BS1285" s="36"/>
      <c r="BT1285" s="36"/>
      <c r="BU1285" s="36"/>
      <c r="BV1285" s="36"/>
      <c r="BW1285" s="36"/>
      <c r="BX1285" s="36"/>
      <c r="BY1285" s="36"/>
      <c r="BZ1285" s="36"/>
      <c r="CA1285" s="36"/>
      <c r="CB1285" s="36"/>
      <c r="CC1285" s="36"/>
      <c r="CD1285" s="36"/>
      <c r="CE1285" s="36"/>
      <c r="CF1285" s="36"/>
      <c r="CG1285" s="36"/>
      <c r="CH1285" s="36"/>
      <c r="CI1285" s="36"/>
      <c r="CJ1285" s="36"/>
      <c r="CK1285" s="36"/>
      <c r="CL1285" s="36"/>
      <c r="CM1285" s="36"/>
      <c r="CN1285" s="36"/>
      <c r="CO1285" s="36"/>
      <c r="CP1285" s="36"/>
      <c r="CQ1285" s="36"/>
      <c r="CR1285" s="36"/>
      <c r="CS1285" s="36"/>
      <c r="CT1285" s="36"/>
      <c r="CU1285" s="36"/>
      <c r="CV1285" s="36"/>
      <c r="CW1285" s="36"/>
      <c r="CX1285" s="36"/>
      <c r="CY1285" s="36"/>
      <c r="CZ1285" s="36"/>
      <c r="DA1285" s="36"/>
      <c r="DB1285" s="36"/>
      <c r="DC1285" s="36"/>
      <c r="DD1285" s="36"/>
      <c r="DE1285" s="36"/>
    </row>
    <row r="1286" spans="2:109" x14ac:dyDescent="0.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F1286" s="36"/>
      <c r="AG1286" s="36"/>
      <c r="AH1286" s="36"/>
      <c r="AI1286" s="36"/>
      <c r="AJ1286" s="36"/>
      <c r="AK1286" s="36"/>
      <c r="AL1286" s="36"/>
      <c r="AM1286" s="36"/>
      <c r="AN1286" s="36"/>
      <c r="AO1286" s="36"/>
      <c r="AP1286" s="36"/>
      <c r="AQ1286" s="36"/>
      <c r="AR1286" s="36"/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  <c r="BG1286" s="36"/>
      <c r="BH1286" s="36"/>
      <c r="BI1286" s="36"/>
      <c r="BJ1286" s="36"/>
      <c r="BK1286" s="36"/>
      <c r="BL1286" s="36"/>
      <c r="BM1286" s="36"/>
      <c r="BN1286" s="36"/>
      <c r="BO1286" s="36"/>
      <c r="BP1286" s="36"/>
      <c r="BQ1286" s="36"/>
      <c r="BR1286" s="36"/>
      <c r="BS1286" s="36"/>
      <c r="BT1286" s="36"/>
      <c r="BU1286" s="36"/>
      <c r="BV1286" s="36"/>
      <c r="BW1286" s="36"/>
      <c r="BX1286" s="36"/>
      <c r="BY1286" s="36"/>
      <c r="BZ1286" s="36"/>
      <c r="CA1286" s="36"/>
      <c r="CB1286" s="36"/>
      <c r="CC1286" s="36"/>
      <c r="CD1286" s="36"/>
      <c r="CE1286" s="36"/>
      <c r="CF1286" s="36"/>
      <c r="CG1286" s="36"/>
      <c r="CH1286" s="36"/>
      <c r="CI1286" s="36"/>
      <c r="CJ1286" s="36"/>
      <c r="CK1286" s="36"/>
      <c r="CL1286" s="36"/>
      <c r="CM1286" s="36"/>
      <c r="CN1286" s="36"/>
      <c r="CO1286" s="36"/>
      <c r="CP1286" s="36"/>
      <c r="CQ1286" s="36"/>
      <c r="CR1286" s="36"/>
      <c r="CS1286" s="36"/>
      <c r="CT1286" s="36"/>
      <c r="CU1286" s="36"/>
      <c r="CV1286" s="36"/>
      <c r="CW1286" s="36"/>
      <c r="CX1286" s="36"/>
      <c r="CY1286" s="36"/>
      <c r="CZ1286" s="36"/>
      <c r="DA1286" s="36"/>
      <c r="DB1286" s="36"/>
      <c r="DC1286" s="36"/>
      <c r="DD1286" s="36"/>
      <c r="DE1286" s="36"/>
    </row>
    <row r="1287" spans="2:109" x14ac:dyDescent="0.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F1287" s="36"/>
      <c r="AG1287" s="36"/>
      <c r="AH1287" s="36"/>
      <c r="AI1287" s="36"/>
      <c r="AJ1287" s="36"/>
      <c r="AK1287" s="36"/>
      <c r="AL1287" s="36"/>
      <c r="AM1287" s="36"/>
      <c r="AN1287" s="36"/>
      <c r="AO1287" s="36"/>
      <c r="AP1287" s="36"/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  <c r="BE1287" s="36"/>
      <c r="BF1287" s="36"/>
      <c r="BG1287" s="36"/>
      <c r="BH1287" s="36"/>
      <c r="BI1287" s="36"/>
      <c r="BJ1287" s="36"/>
      <c r="BK1287" s="36"/>
      <c r="BL1287" s="36"/>
      <c r="BM1287" s="36"/>
      <c r="BN1287" s="36"/>
      <c r="BO1287" s="36"/>
      <c r="BP1287" s="36"/>
      <c r="BQ1287" s="36"/>
      <c r="BR1287" s="36"/>
      <c r="BS1287" s="36"/>
      <c r="BT1287" s="36"/>
      <c r="BU1287" s="36"/>
      <c r="BV1287" s="36"/>
      <c r="BW1287" s="36"/>
      <c r="BX1287" s="36"/>
      <c r="BY1287" s="36"/>
      <c r="BZ1287" s="36"/>
      <c r="CA1287" s="36"/>
      <c r="CB1287" s="36"/>
      <c r="CC1287" s="36"/>
      <c r="CD1287" s="36"/>
      <c r="CE1287" s="36"/>
      <c r="CF1287" s="36"/>
      <c r="CG1287" s="36"/>
      <c r="CH1287" s="36"/>
      <c r="CI1287" s="36"/>
      <c r="CJ1287" s="36"/>
      <c r="CK1287" s="36"/>
      <c r="CL1287" s="36"/>
      <c r="CM1287" s="36"/>
      <c r="CN1287" s="36"/>
      <c r="CO1287" s="36"/>
      <c r="CP1287" s="36"/>
      <c r="CQ1287" s="36"/>
      <c r="CR1287" s="36"/>
      <c r="CS1287" s="36"/>
      <c r="CT1287" s="36"/>
      <c r="CU1287" s="36"/>
      <c r="CV1287" s="36"/>
      <c r="CW1287" s="36"/>
      <c r="CX1287" s="36"/>
      <c r="CY1287" s="36"/>
      <c r="CZ1287" s="36"/>
      <c r="DA1287" s="36"/>
      <c r="DB1287" s="36"/>
      <c r="DC1287" s="36"/>
      <c r="DD1287" s="36"/>
      <c r="DE1287" s="36"/>
    </row>
    <row r="1288" spans="2:109" x14ac:dyDescent="0.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F1288" s="36"/>
      <c r="AG1288" s="36"/>
      <c r="AH1288" s="36"/>
      <c r="AI1288" s="36"/>
      <c r="AJ1288" s="36"/>
      <c r="AK1288" s="36"/>
      <c r="AL1288" s="36"/>
      <c r="AM1288" s="36"/>
      <c r="AN1288" s="36"/>
      <c r="AO1288" s="36"/>
      <c r="AP1288" s="36"/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  <c r="BG1288" s="36"/>
      <c r="BH1288" s="36"/>
      <c r="BI1288" s="36"/>
      <c r="BJ1288" s="36"/>
      <c r="BK1288" s="36"/>
      <c r="BL1288" s="36"/>
      <c r="BM1288" s="36"/>
      <c r="BN1288" s="36"/>
      <c r="BO1288" s="36"/>
      <c r="BP1288" s="36"/>
      <c r="BQ1288" s="36"/>
      <c r="BR1288" s="36"/>
      <c r="BS1288" s="36"/>
      <c r="BT1288" s="36"/>
      <c r="BU1288" s="36"/>
      <c r="BV1288" s="36"/>
      <c r="BW1288" s="36"/>
      <c r="BX1288" s="36"/>
      <c r="BY1288" s="36"/>
      <c r="BZ1288" s="36"/>
      <c r="CA1288" s="36"/>
      <c r="CB1288" s="36"/>
      <c r="CC1288" s="36"/>
      <c r="CD1288" s="36"/>
      <c r="CE1288" s="36"/>
      <c r="CF1288" s="36"/>
      <c r="CG1288" s="36"/>
      <c r="CH1288" s="36"/>
      <c r="CI1288" s="36"/>
      <c r="CJ1288" s="36"/>
      <c r="CK1288" s="36"/>
      <c r="CL1288" s="36"/>
      <c r="CM1288" s="36"/>
      <c r="CN1288" s="36"/>
      <c r="CO1288" s="36"/>
      <c r="CP1288" s="36"/>
      <c r="CQ1288" s="36"/>
      <c r="CR1288" s="36"/>
      <c r="CS1288" s="36"/>
      <c r="CT1288" s="36"/>
      <c r="CU1288" s="36"/>
      <c r="CV1288" s="36"/>
      <c r="CW1288" s="36"/>
      <c r="CX1288" s="36"/>
      <c r="CY1288" s="36"/>
      <c r="CZ1288" s="36"/>
      <c r="DA1288" s="36"/>
      <c r="DB1288" s="36"/>
      <c r="DC1288" s="36"/>
      <c r="DD1288" s="36"/>
      <c r="DE1288" s="36"/>
    </row>
    <row r="1289" spans="2:109" x14ac:dyDescent="0.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6"/>
      <c r="BN1289" s="36"/>
      <c r="BO1289" s="36"/>
      <c r="BP1289" s="36"/>
      <c r="BQ1289" s="36"/>
      <c r="BR1289" s="36"/>
      <c r="BS1289" s="36"/>
      <c r="BT1289" s="36"/>
      <c r="BU1289" s="36"/>
      <c r="BV1289" s="36"/>
      <c r="BW1289" s="36"/>
      <c r="BX1289" s="36"/>
      <c r="BY1289" s="36"/>
      <c r="BZ1289" s="36"/>
      <c r="CA1289" s="36"/>
      <c r="CB1289" s="36"/>
      <c r="CC1289" s="36"/>
      <c r="CD1289" s="36"/>
      <c r="CE1289" s="36"/>
      <c r="CF1289" s="36"/>
      <c r="CG1289" s="36"/>
      <c r="CH1289" s="36"/>
      <c r="CI1289" s="36"/>
      <c r="CJ1289" s="36"/>
      <c r="CK1289" s="36"/>
      <c r="CL1289" s="36"/>
      <c r="CM1289" s="36"/>
      <c r="CN1289" s="36"/>
      <c r="CO1289" s="36"/>
      <c r="CP1289" s="36"/>
      <c r="CQ1289" s="36"/>
      <c r="CR1289" s="36"/>
      <c r="CS1289" s="36"/>
      <c r="CT1289" s="36"/>
      <c r="CU1289" s="36"/>
      <c r="CV1289" s="36"/>
      <c r="CW1289" s="36"/>
      <c r="CX1289" s="36"/>
      <c r="CY1289" s="36"/>
      <c r="CZ1289" s="36"/>
      <c r="DA1289" s="36"/>
      <c r="DB1289" s="36"/>
      <c r="DC1289" s="36"/>
      <c r="DD1289" s="36"/>
      <c r="DE1289" s="36"/>
    </row>
    <row r="1290" spans="2:109" x14ac:dyDescent="0.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36"/>
      <c r="BN1290" s="36"/>
      <c r="BO1290" s="36"/>
      <c r="BP1290" s="36"/>
      <c r="BQ1290" s="36"/>
      <c r="BR1290" s="36"/>
      <c r="BS1290" s="36"/>
      <c r="BT1290" s="36"/>
      <c r="BU1290" s="36"/>
      <c r="BV1290" s="36"/>
      <c r="BW1290" s="36"/>
      <c r="BX1290" s="36"/>
      <c r="BY1290" s="36"/>
      <c r="BZ1290" s="36"/>
      <c r="CA1290" s="36"/>
      <c r="CB1290" s="36"/>
      <c r="CC1290" s="36"/>
      <c r="CD1290" s="36"/>
      <c r="CE1290" s="36"/>
      <c r="CF1290" s="36"/>
      <c r="CG1290" s="36"/>
      <c r="CH1290" s="36"/>
      <c r="CI1290" s="36"/>
      <c r="CJ1290" s="36"/>
      <c r="CK1290" s="36"/>
      <c r="CL1290" s="36"/>
      <c r="CM1290" s="36"/>
      <c r="CN1290" s="36"/>
      <c r="CO1290" s="36"/>
      <c r="CP1290" s="36"/>
      <c r="CQ1290" s="36"/>
      <c r="CR1290" s="36"/>
      <c r="CS1290" s="36"/>
      <c r="CT1290" s="36"/>
      <c r="CU1290" s="36"/>
      <c r="CV1290" s="36"/>
      <c r="CW1290" s="36"/>
      <c r="CX1290" s="36"/>
      <c r="CY1290" s="36"/>
      <c r="CZ1290" s="36"/>
      <c r="DA1290" s="36"/>
      <c r="DB1290" s="36"/>
      <c r="DC1290" s="36"/>
      <c r="DD1290" s="36"/>
      <c r="DE1290" s="36"/>
    </row>
    <row r="1291" spans="2:109" x14ac:dyDescent="0.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6"/>
      <c r="BN1291" s="36"/>
      <c r="BO1291" s="36"/>
      <c r="BP1291" s="36"/>
      <c r="BQ1291" s="36"/>
      <c r="BR1291" s="36"/>
      <c r="BS1291" s="36"/>
      <c r="BT1291" s="36"/>
      <c r="BU1291" s="36"/>
      <c r="BV1291" s="36"/>
      <c r="BW1291" s="36"/>
      <c r="BX1291" s="36"/>
      <c r="BY1291" s="36"/>
      <c r="BZ1291" s="36"/>
      <c r="CA1291" s="36"/>
      <c r="CB1291" s="36"/>
      <c r="CC1291" s="36"/>
      <c r="CD1291" s="36"/>
      <c r="CE1291" s="36"/>
      <c r="CF1291" s="36"/>
      <c r="CG1291" s="36"/>
      <c r="CH1291" s="36"/>
      <c r="CI1291" s="36"/>
      <c r="CJ1291" s="36"/>
      <c r="CK1291" s="36"/>
      <c r="CL1291" s="36"/>
      <c r="CM1291" s="36"/>
      <c r="CN1291" s="36"/>
      <c r="CO1291" s="36"/>
      <c r="CP1291" s="36"/>
      <c r="CQ1291" s="36"/>
      <c r="CR1291" s="36"/>
      <c r="CS1291" s="36"/>
      <c r="CT1291" s="36"/>
      <c r="CU1291" s="36"/>
      <c r="CV1291" s="36"/>
      <c r="CW1291" s="36"/>
      <c r="CX1291" s="36"/>
      <c r="CY1291" s="36"/>
      <c r="CZ1291" s="36"/>
      <c r="DA1291" s="36"/>
      <c r="DB1291" s="36"/>
      <c r="DC1291" s="36"/>
      <c r="DD1291" s="36"/>
      <c r="DE1291" s="36"/>
    </row>
    <row r="1292" spans="2:109" x14ac:dyDescent="0.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36"/>
      <c r="BN1292" s="36"/>
      <c r="BO1292" s="36"/>
      <c r="BP1292" s="36"/>
      <c r="BQ1292" s="36"/>
      <c r="BR1292" s="36"/>
      <c r="BS1292" s="36"/>
      <c r="BT1292" s="36"/>
      <c r="BU1292" s="36"/>
      <c r="BV1292" s="36"/>
      <c r="BW1292" s="36"/>
      <c r="BX1292" s="36"/>
      <c r="BY1292" s="36"/>
      <c r="BZ1292" s="36"/>
      <c r="CA1292" s="36"/>
      <c r="CB1292" s="36"/>
      <c r="CC1292" s="36"/>
      <c r="CD1292" s="36"/>
      <c r="CE1292" s="36"/>
      <c r="CF1292" s="36"/>
      <c r="CG1292" s="36"/>
      <c r="CH1292" s="36"/>
      <c r="CI1292" s="36"/>
      <c r="CJ1292" s="36"/>
      <c r="CK1292" s="36"/>
      <c r="CL1292" s="36"/>
      <c r="CM1292" s="36"/>
      <c r="CN1292" s="36"/>
      <c r="CO1292" s="36"/>
      <c r="CP1292" s="36"/>
      <c r="CQ1292" s="36"/>
      <c r="CR1292" s="36"/>
      <c r="CS1292" s="36"/>
      <c r="CT1292" s="36"/>
      <c r="CU1292" s="36"/>
      <c r="CV1292" s="36"/>
      <c r="CW1292" s="36"/>
      <c r="CX1292" s="36"/>
      <c r="CY1292" s="36"/>
      <c r="CZ1292" s="36"/>
      <c r="DA1292" s="36"/>
      <c r="DB1292" s="36"/>
      <c r="DC1292" s="36"/>
      <c r="DD1292" s="36"/>
      <c r="DE1292" s="36"/>
    </row>
    <row r="1293" spans="2:109" x14ac:dyDescent="0.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6"/>
      <c r="BN1293" s="36"/>
      <c r="BO1293" s="36"/>
      <c r="BP1293" s="36"/>
      <c r="BQ1293" s="36"/>
      <c r="BR1293" s="36"/>
      <c r="BS1293" s="36"/>
      <c r="BT1293" s="36"/>
      <c r="BU1293" s="36"/>
      <c r="BV1293" s="36"/>
      <c r="BW1293" s="36"/>
      <c r="BX1293" s="36"/>
      <c r="BY1293" s="36"/>
      <c r="BZ1293" s="36"/>
      <c r="CA1293" s="36"/>
      <c r="CB1293" s="36"/>
      <c r="CC1293" s="36"/>
      <c r="CD1293" s="36"/>
      <c r="CE1293" s="36"/>
      <c r="CF1293" s="36"/>
      <c r="CG1293" s="36"/>
      <c r="CH1293" s="36"/>
      <c r="CI1293" s="36"/>
      <c r="CJ1293" s="36"/>
      <c r="CK1293" s="36"/>
      <c r="CL1293" s="36"/>
      <c r="CM1293" s="36"/>
      <c r="CN1293" s="36"/>
      <c r="CO1293" s="36"/>
      <c r="CP1293" s="36"/>
      <c r="CQ1293" s="36"/>
      <c r="CR1293" s="36"/>
      <c r="CS1293" s="36"/>
      <c r="CT1293" s="36"/>
      <c r="CU1293" s="36"/>
      <c r="CV1293" s="36"/>
      <c r="CW1293" s="36"/>
      <c r="CX1293" s="36"/>
      <c r="CY1293" s="36"/>
      <c r="CZ1293" s="36"/>
      <c r="DA1293" s="36"/>
      <c r="DB1293" s="36"/>
      <c r="DC1293" s="36"/>
      <c r="DD1293" s="36"/>
      <c r="DE1293" s="36"/>
    </row>
    <row r="1294" spans="2:109" x14ac:dyDescent="0.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F1294" s="36"/>
      <c r="AG1294" s="36"/>
      <c r="AH1294" s="36"/>
      <c r="AI1294" s="36"/>
      <c r="AJ1294" s="36"/>
      <c r="AK1294" s="36"/>
      <c r="AL1294" s="36"/>
      <c r="AM1294" s="36"/>
      <c r="AN1294" s="36"/>
      <c r="AO1294" s="36"/>
      <c r="AP1294" s="36"/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  <c r="BE1294" s="36"/>
      <c r="BF1294" s="36"/>
      <c r="BG1294" s="36"/>
      <c r="BH1294" s="36"/>
      <c r="BI1294" s="36"/>
      <c r="BJ1294" s="36"/>
      <c r="BK1294" s="36"/>
      <c r="BL1294" s="36"/>
      <c r="BM1294" s="36"/>
      <c r="BN1294" s="36"/>
      <c r="BO1294" s="36"/>
      <c r="BP1294" s="36"/>
      <c r="BQ1294" s="36"/>
      <c r="BR1294" s="36"/>
      <c r="BS1294" s="36"/>
      <c r="BT1294" s="36"/>
      <c r="BU1294" s="36"/>
      <c r="BV1294" s="36"/>
      <c r="BW1294" s="36"/>
      <c r="BX1294" s="36"/>
      <c r="BY1294" s="36"/>
      <c r="BZ1294" s="36"/>
      <c r="CA1294" s="36"/>
      <c r="CB1294" s="36"/>
      <c r="CC1294" s="36"/>
      <c r="CD1294" s="36"/>
      <c r="CE1294" s="36"/>
      <c r="CF1294" s="36"/>
      <c r="CG1294" s="36"/>
      <c r="CH1294" s="36"/>
      <c r="CI1294" s="36"/>
      <c r="CJ1294" s="36"/>
      <c r="CK1294" s="36"/>
      <c r="CL1294" s="36"/>
      <c r="CM1294" s="36"/>
      <c r="CN1294" s="36"/>
      <c r="CO1294" s="36"/>
      <c r="CP1294" s="36"/>
      <c r="CQ1294" s="36"/>
      <c r="CR1294" s="36"/>
      <c r="CS1294" s="36"/>
      <c r="CT1294" s="36"/>
      <c r="CU1294" s="36"/>
      <c r="CV1294" s="36"/>
      <c r="CW1294" s="36"/>
      <c r="CX1294" s="36"/>
      <c r="CY1294" s="36"/>
      <c r="CZ1294" s="36"/>
      <c r="DA1294" s="36"/>
      <c r="DB1294" s="36"/>
      <c r="DC1294" s="36"/>
      <c r="DD1294" s="36"/>
      <c r="DE1294" s="36"/>
    </row>
    <row r="1295" spans="2:109" x14ac:dyDescent="0.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6"/>
      <c r="BN1295" s="36"/>
      <c r="BO1295" s="36"/>
      <c r="BP1295" s="36"/>
      <c r="BQ1295" s="36"/>
      <c r="BR1295" s="36"/>
      <c r="BS1295" s="36"/>
      <c r="BT1295" s="36"/>
      <c r="BU1295" s="36"/>
      <c r="BV1295" s="36"/>
      <c r="BW1295" s="36"/>
      <c r="BX1295" s="36"/>
      <c r="BY1295" s="36"/>
      <c r="BZ1295" s="36"/>
      <c r="CA1295" s="36"/>
      <c r="CB1295" s="36"/>
      <c r="CC1295" s="36"/>
      <c r="CD1295" s="36"/>
      <c r="CE1295" s="36"/>
      <c r="CF1295" s="36"/>
      <c r="CG1295" s="36"/>
      <c r="CH1295" s="36"/>
      <c r="CI1295" s="36"/>
      <c r="CJ1295" s="36"/>
      <c r="CK1295" s="36"/>
      <c r="CL1295" s="36"/>
      <c r="CM1295" s="36"/>
      <c r="CN1295" s="36"/>
      <c r="CO1295" s="36"/>
      <c r="CP1295" s="36"/>
      <c r="CQ1295" s="36"/>
      <c r="CR1295" s="36"/>
      <c r="CS1295" s="36"/>
      <c r="CT1295" s="36"/>
      <c r="CU1295" s="36"/>
      <c r="CV1295" s="36"/>
      <c r="CW1295" s="36"/>
      <c r="CX1295" s="36"/>
      <c r="CY1295" s="36"/>
      <c r="CZ1295" s="36"/>
      <c r="DA1295" s="36"/>
      <c r="DB1295" s="36"/>
      <c r="DC1295" s="36"/>
      <c r="DD1295" s="36"/>
      <c r="DE1295" s="36"/>
    </row>
    <row r="1296" spans="2:109" x14ac:dyDescent="0.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36"/>
      <c r="BN1296" s="36"/>
      <c r="BO1296" s="36"/>
      <c r="BP1296" s="36"/>
      <c r="BQ1296" s="36"/>
      <c r="BR1296" s="36"/>
      <c r="BS1296" s="36"/>
      <c r="BT1296" s="36"/>
      <c r="BU1296" s="36"/>
      <c r="BV1296" s="36"/>
      <c r="BW1296" s="36"/>
      <c r="BX1296" s="36"/>
      <c r="BY1296" s="36"/>
      <c r="BZ1296" s="36"/>
      <c r="CA1296" s="36"/>
      <c r="CB1296" s="36"/>
      <c r="CC1296" s="36"/>
      <c r="CD1296" s="36"/>
      <c r="CE1296" s="36"/>
      <c r="CF1296" s="36"/>
      <c r="CG1296" s="36"/>
      <c r="CH1296" s="36"/>
      <c r="CI1296" s="36"/>
      <c r="CJ1296" s="36"/>
      <c r="CK1296" s="36"/>
      <c r="CL1296" s="36"/>
      <c r="CM1296" s="36"/>
      <c r="CN1296" s="36"/>
      <c r="CO1296" s="36"/>
      <c r="CP1296" s="36"/>
      <c r="CQ1296" s="36"/>
      <c r="CR1296" s="36"/>
      <c r="CS1296" s="36"/>
      <c r="CT1296" s="36"/>
      <c r="CU1296" s="36"/>
      <c r="CV1296" s="36"/>
      <c r="CW1296" s="36"/>
      <c r="CX1296" s="36"/>
      <c r="CY1296" s="36"/>
      <c r="CZ1296" s="36"/>
      <c r="DA1296" s="36"/>
      <c r="DB1296" s="36"/>
      <c r="DC1296" s="36"/>
      <c r="DD1296" s="36"/>
      <c r="DE1296" s="36"/>
    </row>
    <row r="1297" spans="2:109" x14ac:dyDescent="0.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F1297" s="36"/>
      <c r="AG1297" s="36"/>
      <c r="AH1297" s="36"/>
      <c r="AI1297" s="36"/>
      <c r="AJ1297" s="36"/>
      <c r="AK1297" s="36"/>
      <c r="AL1297" s="36"/>
      <c r="AM1297" s="36"/>
      <c r="AN1297" s="36"/>
      <c r="AO1297" s="36"/>
      <c r="AP1297" s="36"/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  <c r="BG1297" s="36"/>
      <c r="BH1297" s="36"/>
      <c r="BI1297" s="36"/>
      <c r="BJ1297" s="36"/>
      <c r="BK1297" s="36"/>
      <c r="BL1297" s="36"/>
      <c r="BM1297" s="36"/>
      <c r="BN1297" s="36"/>
      <c r="BO1297" s="36"/>
      <c r="BP1297" s="36"/>
      <c r="BQ1297" s="36"/>
      <c r="BR1297" s="36"/>
      <c r="BS1297" s="36"/>
      <c r="BT1297" s="36"/>
      <c r="BU1297" s="36"/>
      <c r="BV1297" s="36"/>
      <c r="BW1297" s="36"/>
      <c r="BX1297" s="36"/>
      <c r="BY1297" s="36"/>
      <c r="BZ1297" s="36"/>
      <c r="CA1297" s="36"/>
      <c r="CB1297" s="36"/>
      <c r="CC1297" s="36"/>
      <c r="CD1297" s="36"/>
      <c r="CE1297" s="36"/>
      <c r="CF1297" s="36"/>
      <c r="CG1297" s="36"/>
      <c r="CH1297" s="36"/>
      <c r="CI1297" s="36"/>
      <c r="CJ1297" s="36"/>
      <c r="CK1297" s="36"/>
      <c r="CL1297" s="36"/>
      <c r="CM1297" s="36"/>
      <c r="CN1297" s="36"/>
      <c r="CO1297" s="36"/>
      <c r="CP1297" s="36"/>
      <c r="CQ1297" s="36"/>
      <c r="CR1297" s="36"/>
      <c r="CS1297" s="36"/>
      <c r="CT1297" s="36"/>
      <c r="CU1297" s="36"/>
      <c r="CV1297" s="36"/>
      <c r="CW1297" s="36"/>
      <c r="CX1297" s="36"/>
      <c r="CY1297" s="36"/>
      <c r="CZ1297" s="36"/>
      <c r="DA1297" s="36"/>
      <c r="DB1297" s="36"/>
      <c r="DC1297" s="36"/>
      <c r="DD1297" s="36"/>
      <c r="DE1297" s="36"/>
    </row>
    <row r="1298" spans="2:109" x14ac:dyDescent="0.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6"/>
      <c r="BN1298" s="36"/>
      <c r="BO1298" s="36"/>
      <c r="BP1298" s="36"/>
      <c r="BQ1298" s="36"/>
      <c r="BR1298" s="36"/>
      <c r="BS1298" s="36"/>
      <c r="BT1298" s="36"/>
      <c r="BU1298" s="36"/>
      <c r="BV1298" s="36"/>
      <c r="BW1298" s="36"/>
      <c r="BX1298" s="36"/>
      <c r="BY1298" s="36"/>
      <c r="BZ1298" s="36"/>
      <c r="CA1298" s="36"/>
      <c r="CB1298" s="36"/>
      <c r="CC1298" s="36"/>
      <c r="CD1298" s="36"/>
      <c r="CE1298" s="36"/>
      <c r="CF1298" s="36"/>
      <c r="CG1298" s="36"/>
      <c r="CH1298" s="36"/>
      <c r="CI1298" s="36"/>
      <c r="CJ1298" s="36"/>
      <c r="CK1298" s="36"/>
      <c r="CL1298" s="36"/>
      <c r="CM1298" s="36"/>
      <c r="CN1298" s="36"/>
      <c r="CO1298" s="36"/>
      <c r="CP1298" s="36"/>
      <c r="CQ1298" s="36"/>
      <c r="CR1298" s="36"/>
      <c r="CS1298" s="36"/>
      <c r="CT1298" s="36"/>
      <c r="CU1298" s="36"/>
      <c r="CV1298" s="36"/>
      <c r="CW1298" s="36"/>
      <c r="CX1298" s="36"/>
      <c r="CY1298" s="36"/>
      <c r="CZ1298" s="36"/>
      <c r="DA1298" s="36"/>
      <c r="DB1298" s="36"/>
      <c r="DC1298" s="36"/>
      <c r="DD1298" s="36"/>
      <c r="DE1298" s="36"/>
    </row>
    <row r="1299" spans="2:109" x14ac:dyDescent="0.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36"/>
      <c r="BN1299" s="36"/>
      <c r="BO1299" s="36"/>
      <c r="BP1299" s="36"/>
      <c r="BQ1299" s="36"/>
      <c r="BR1299" s="36"/>
      <c r="BS1299" s="36"/>
      <c r="BT1299" s="36"/>
      <c r="BU1299" s="36"/>
      <c r="BV1299" s="36"/>
      <c r="BW1299" s="36"/>
      <c r="BX1299" s="36"/>
      <c r="BY1299" s="36"/>
      <c r="BZ1299" s="36"/>
      <c r="CA1299" s="36"/>
      <c r="CB1299" s="36"/>
      <c r="CC1299" s="36"/>
      <c r="CD1299" s="36"/>
      <c r="CE1299" s="36"/>
      <c r="CF1299" s="36"/>
      <c r="CG1299" s="36"/>
      <c r="CH1299" s="36"/>
      <c r="CI1299" s="36"/>
      <c r="CJ1299" s="36"/>
      <c r="CK1299" s="36"/>
      <c r="CL1299" s="36"/>
      <c r="CM1299" s="36"/>
      <c r="CN1299" s="36"/>
      <c r="CO1299" s="36"/>
      <c r="CP1299" s="36"/>
      <c r="CQ1299" s="36"/>
      <c r="CR1299" s="36"/>
      <c r="CS1299" s="36"/>
      <c r="CT1299" s="36"/>
      <c r="CU1299" s="36"/>
      <c r="CV1299" s="36"/>
      <c r="CW1299" s="36"/>
      <c r="CX1299" s="36"/>
      <c r="CY1299" s="36"/>
      <c r="CZ1299" s="36"/>
      <c r="DA1299" s="36"/>
      <c r="DB1299" s="36"/>
      <c r="DC1299" s="36"/>
      <c r="DD1299" s="36"/>
      <c r="DE1299" s="36"/>
    </row>
    <row r="1300" spans="2:109" x14ac:dyDescent="0.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F1300" s="36"/>
      <c r="AG1300" s="36"/>
      <c r="AH1300" s="36"/>
      <c r="AI1300" s="36"/>
      <c r="AJ1300" s="36"/>
      <c r="AK1300" s="36"/>
      <c r="AL1300" s="36"/>
      <c r="AM1300" s="36"/>
      <c r="AN1300" s="36"/>
      <c r="AO1300" s="36"/>
      <c r="AP1300" s="36"/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6"/>
      <c r="BJ1300" s="36"/>
      <c r="BK1300" s="36"/>
      <c r="BL1300" s="36"/>
      <c r="BM1300" s="36"/>
      <c r="BN1300" s="36"/>
      <c r="BO1300" s="36"/>
      <c r="BP1300" s="36"/>
      <c r="BQ1300" s="36"/>
      <c r="BR1300" s="36"/>
      <c r="BS1300" s="36"/>
      <c r="BT1300" s="36"/>
      <c r="BU1300" s="36"/>
      <c r="BV1300" s="36"/>
      <c r="BW1300" s="36"/>
      <c r="BX1300" s="36"/>
      <c r="BY1300" s="36"/>
      <c r="BZ1300" s="36"/>
      <c r="CA1300" s="36"/>
      <c r="CB1300" s="36"/>
      <c r="CC1300" s="36"/>
      <c r="CD1300" s="36"/>
      <c r="CE1300" s="36"/>
      <c r="CF1300" s="36"/>
      <c r="CG1300" s="36"/>
      <c r="CH1300" s="36"/>
      <c r="CI1300" s="36"/>
      <c r="CJ1300" s="36"/>
      <c r="CK1300" s="36"/>
      <c r="CL1300" s="36"/>
      <c r="CM1300" s="36"/>
      <c r="CN1300" s="36"/>
      <c r="CO1300" s="36"/>
      <c r="CP1300" s="36"/>
      <c r="CQ1300" s="36"/>
      <c r="CR1300" s="36"/>
      <c r="CS1300" s="36"/>
      <c r="CT1300" s="36"/>
      <c r="CU1300" s="36"/>
      <c r="CV1300" s="36"/>
      <c r="CW1300" s="36"/>
      <c r="CX1300" s="36"/>
      <c r="CY1300" s="36"/>
      <c r="CZ1300" s="36"/>
      <c r="DA1300" s="36"/>
      <c r="DB1300" s="36"/>
      <c r="DC1300" s="36"/>
      <c r="DD1300" s="36"/>
      <c r="DE1300" s="36"/>
    </row>
    <row r="1301" spans="2:109" x14ac:dyDescent="0.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F1301" s="36"/>
      <c r="AG1301" s="36"/>
      <c r="AH1301" s="36"/>
      <c r="AI1301" s="36"/>
      <c r="AJ1301" s="36"/>
      <c r="AK1301" s="36"/>
      <c r="AL1301" s="36"/>
      <c r="AM1301" s="36"/>
      <c r="AN1301" s="36"/>
      <c r="AO1301" s="36"/>
      <c r="AP1301" s="36"/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  <c r="BE1301" s="36"/>
      <c r="BF1301" s="36"/>
      <c r="BG1301" s="36"/>
      <c r="BH1301" s="36"/>
      <c r="BI1301" s="36"/>
      <c r="BJ1301" s="36"/>
      <c r="BK1301" s="36"/>
      <c r="BL1301" s="36"/>
      <c r="BM1301" s="36"/>
      <c r="BN1301" s="36"/>
      <c r="BO1301" s="36"/>
      <c r="BP1301" s="36"/>
      <c r="BQ1301" s="36"/>
      <c r="BR1301" s="36"/>
      <c r="BS1301" s="36"/>
      <c r="BT1301" s="36"/>
      <c r="BU1301" s="36"/>
      <c r="BV1301" s="36"/>
      <c r="BW1301" s="36"/>
      <c r="BX1301" s="36"/>
      <c r="BY1301" s="36"/>
      <c r="BZ1301" s="36"/>
      <c r="CA1301" s="36"/>
      <c r="CB1301" s="36"/>
      <c r="CC1301" s="36"/>
      <c r="CD1301" s="36"/>
      <c r="CE1301" s="36"/>
      <c r="CF1301" s="36"/>
      <c r="CG1301" s="36"/>
      <c r="CH1301" s="36"/>
      <c r="CI1301" s="36"/>
      <c r="CJ1301" s="36"/>
      <c r="CK1301" s="36"/>
      <c r="CL1301" s="36"/>
      <c r="CM1301" s="36"/>
      <c r="CN1301" s="36"/>
      <c r="CO1301" s="36"/>
      <c r="CP1301" s="36"/>
      <c r="CQ1301" s="36"/>
      <c r="CR1301" s="36"/>
      <c r="CS1301" s="36"/>
      <c r="CT1301" s="36"/>
      <c r="CU1301" s="36"/>
      <c r="CV1301" s="36"/>
      <c r="CW1301" s="36"/>
      <c r="CX1301" s="36"/>
      <c r="CY1301" s="36"/>
      <c r="CZ1301" s="36"/>
      <c r="DA1301" s="36"/>
      <c r="DB1301" s="36"/>
      <c r="DC1301" s="36"/>
      <c r="DD1301" s="36"/>
      <c r="DE1301" s="36"/>
    </row>
    <row r="1302" spans="2:109" x14ac:dyDescent="0.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F1302" s="36"/>
      <c r="AG1302" s="36"/>
      <c r="AH1302" s="36"/>
      <c r="AI1302" s="36"/>
      <c r="AJ1302" s="36"/>
      <c r="AK1302" s="36"/>
      <c r="AL1302" s="36"/>
      <c r="AM1302" s="36"/>
      <c r="AN1302" s="36"/>
      <c r="AO1302" s="36"/>
      <c r="AP1302" s="36"/>
      <c r="AQ1302" s="36"/>
      <c r="AR1302" s="36"/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  <c r="BG1302" s="36"/>
      <c r="BH1302" s="36"/>
      <c r="BI1302" s="36"/>
      <c r="BJ1302" s="36"/>
      <c r="BK1302" s="36"/>
      <c r="BL1302" s="36"/>
      <c r="BM1302" s="36"/>
      <c r="BN1302" s="36"/>
      <c r="BO1302" s="36"/>
      <c r="BP1302" s="36"/>
      <c r="BQ1302" s="36"/>
      <c r="BR1302" s="36"/>
      <c r="BS1302" s="36"/>
      <c r="BT1302" s="36"/>
      <c r="BU1302" s="36"/>
      <c r="BV1302" s="36"/>
      <c r="BW1302" s="36"/>
      <c r="BX1302" s="36"/>
      <c r="BY1302" s="36"/>
      <c r="BZ1302" s="36"/>
      <c r="CA1302" s="36"/>
      <c r="CB1302" s="36"/>
      <c r="CC1302" s="36"/>
      <c r="CD1302" s="36"/>
      <c r="CE1302" s="36"/>
      <c r="CF1302" s="36"/>
      <c r="CG1302" s="36"/>
      <c r="CH1302" s="36"/>
      <c r="CI1302" s="36"/>
      <c r="CJ1302" s="36"/>
      <c r="CK1302" s="36"/>
      <c r="CL1302" s="36"/>
      <c r="CM1302" s="36"/>
      <c r="CN1302" s="36"/>
      <c r="CO1302" s="36"/>
      <c r="CP1302" s="36"/>
      <c r="CQ1302" s="36"/>
      <c r="CR1302" s="36"/>
      <c r="CS1302" s="36"/>
      <c r="CT1302" s="36"/>
      <c r="CU1302" s="36"/>
      <c r="CV1302" s="36"/>
      <c r="CW1302" s="36"/>
      <c r="CX1302" s="36"/>
      <c r="CY1302" s="36"/>
      <c r="CZ1302" s="36"/>
      <c r="DA1302" s="36"/>
      <c r="DB1302" s="36"/>
      <c r="DC1302" s="36"/>
      <c r="DD1302" s="36"/>
      <c r="DE1302" s="36"/>
    </row>
    <row r="1303" spans="2:109" x14ac:dyDescent="0.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F1303" s="36"/>
      <c r="AG1303" s="36"/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6"/>
      <c r="BG1303" s="36"/>
      <c r="BH1303" s="36"/>
      <c r="BI1303" s="36"/>
      <c r="BJ1303" s="36"/>
      <c r="BK1303" s="36"/>
      <c r="BL1303" s="36"/>
      <c r="BM1303" s="36"/>
      <c r="BN1303" s="36"/>
      <c r="BO1303" s="36"/>
      <c r="BP1303" s="36"/>
      <c r="BQ1303" s="36"/>
      <c r="BR1303" s="36"/>
      <c r="BS1303" s="36"/>
      <c r="BT1303" s="36"/>
      <c r="BU1303" s="36"/>
      <c r="BV1303" s="36"/>
      <c r="BW1303" s="36"/>
      <c r="BX1303" s="36"/>
      <c r="BY1303" s="36"/>
      <c r="BZ1303" s="36"/>
      <c r="CA1303" s="36"/>
      <c r="CB1303" s="36"/>
      <c r="CC1303" s="36"/>
      <c r="CD1303" s="36"/>
      <c r="CE1303" s="36"/>
      <c r="CF1303" s="36"/>
      <c r="CG1303" s="36"/>
      <c r="CH1303" s="36"/>
      <c r="CI1303" s="36"/>
      <c r="CJ1303" s="36"/>
      <c r="CK1303" s="36"/>
      <c r="CL1303" s="36"/>
      <c r="CM1303" s="36"/>
      <c r="CN1303" s="36"/>
      <c r="CO1303" s="36"/>
      <c r="CP1303" s="36"/>
      <c r="CQ1303" s="36"/>
      <c r="CR1303" s="36"/>
      <c r="CS1303" s="36"/>
      <c r="CT1303" s="36"/>
      <c r="CU1303" s="36"/>
      <c r="CV1303" s="36"/>
      <c r="CW1303" s="36"/>
      <c r="CX1303" s="36"/>
      <c r="CY1303" s="36"/>
      <c r="CZ1303" s="36"/>
      <c r="DA1303" s="36"/>
      <c r="DB1303" s="36"/>
      <c r="DC1303" s="36"/>
      <c r="DD1303" s="36"/>
      <c r="DE1303" s="36"/>
    </row>
    <row r="1304" spans="2:109" x14ac:dyDescent="0.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F1304" s="36"/>
      <c r="AG1304" s="36"/>
      <c r="AH1304" s="36"/>
      <c r="AI1304" s="36"/>
      <c r="AJ1304" s="36"/>
      <c r="AK1304" s="36"/>
      <c r="AL1304" s="36"/>
      <c r="AM1304" s="36"/>
      <c r="AN1304" s="36"/>
      <c r="AO1304" s="36"/>
      <c r="AP1304" s="36"/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  <c r="BG1304" s="36"/>
      <c r="BH1304" s="36"/>
      <c r="BI1304" s="36"/>
      <c r="BJ1304" s="36"/>
      <c r="BK1304" s="36"/>
      <c r="BL1304" s="36"/>
      <c r="BM1304" s="36"/>
      <c r="BN1304" s="36"/>
      <c r="BO1304" s="36"/>
      <c r="BP1304" s="36"/>
      <c r="BQ1304" s="36"/>
      <c r="BR1304" s="36"/>
      <c r="BS1304" s="36"/>
      <c r="BT1304" s="36"/>
      <c r="BU1304" s="36"/>
      <c r="BV1304" s="36"/>
      <c r="BW1304" s="36"/>
      <c r="BX1304" s="36"/>
      <c r="BY1304" s="36"/>
      <c r="BZ1304" s="36"/>
      <c r="CA1304" s="36"/>
      <c r="CB1304" s="36"/>
      <c r="CC1304" s="36"/>
      <c r="CD1304" s="36"/>
      <c r="CE1304" s="36"/>
      <c r="CF1304" s="36"/>
      <c r="CG1304" s="36"/>
      <c r="CH1304" s="36"/>
      <c r="CI1304" s="36"/>
      <c r="CJ1304" s="36"/>
      <c r="CK1304" s="36"/>
      <c r="CL1304" s="36"/>
      <c r="CM1304" s="36"/>
      <c r="CN1304" s="36"/>
      <c r="CO1304" s="36"/>
      <c r="CP1304" s="36"/>
      <c r="CQ1304" s="36"/>
      <c r="CR1304" s="36"/>
      <c r="CS1304" s="36"/>
      <c r="CT1304" s="36"/>
      <c r="CU1304" s="36"/>
      <c r="CV1304" s="36"/>
      <c r="CW1304" s="36"/>
      <c r="CX1304" s="36"/>
      <c r="CY1304" s="36"/>
      <c r="CZ1304" s="36"/>
      <c r="DA1304" s="36"/>
      <c r="DB1304" s="36"/>
      <c r="DC1304" s="36"/>
      <c r="DD1304" s="36"/>
      <c r="DE1304" s="36"/>
    </row>
    <row r="1305" spans="2:109" x14ac:dyDescent="0.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F1305" s="36"/>
      <c r="AG1305" s="36"/>
      <c r="AH1305" s="36"/>
      <c r="AI1305" s="36"/>
      <c r="AJ1305" s="36"/>
      <c r="AK1305" s="36"/>
      <c r="AL1305" s="36"/>
      <c r="AM1305" s="36"/>
      <c r="AN1305" s="36"/>
      <c r="AO1305" s="36"/>
      <c r="AP1305" s="36"/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  <c r="BG1305" s="36"/>
      <c r="BH1305" s="36"/>
      <c r="BI1305" s="36"/>
      <c r="BJ1305" s="36"/>
      <c r="BK1305" s="36"/>
      <c r="BL1305" s="36"/>
      <c r="BM1305" s="36"/>
      <c r="BN1305" s="36"/>
      <c r="BO1305" s="36"/>
      <c r="BP1305" s="36"/>
      <c r="BQ1305" s="36"/>
      <c r="BR1305" s="36"/>
      <c r="BS1305" s="36"/>
      <c r="BT1305" s="36"/>
      <c r="BU1305" s="36"/>
      <c r="BV1305" s="36"/>
      <c r="BW1305" s="36"/>
      <c r="BX1305" s="36"/>
      <c r="BY1305" s="36"/>
      <c r="BZ1305" s="36"/>
      <c r="CA1305" s="36"/>
      <c r="CB1305" s="36"/>
      <c r="CC1305" s="36"/>
      <c r="CD1305" s="36"/>
      <c r="CE1305" s="36"/>
      <c r="CF1305" s="36"/>
      <c r="CG1305" s="36"/>
      <c r="CH1305" s="36"/>
      <c r="CI1305" s="36"/>
      <c r="CJ1305" s="36"/>
      <c r="CK1305" s="36"/>
      <c r="CL1305" s="36"/>
      <c r="CM1305" s="36"/>
      <c r="CN1305" s="36"/>
      <c r="CO1305" s="36"/>
      <c r="CP1305" s="36"/>
      <c r="CQ1305" s="36"/>
      <c r="CR1305" s="36"/>
      <c r="CS1305" s="36"/>
      <c r="CT1305" s="36"/>
      <c r="CU1305" s="36"/>
      <c r="CV1305" s="36"/>
      <c r="CW1305" s="36"/>
      <c r="CX1305" s="36"/>
      <c r="CY1305" s="36"/>
      <c r="CZ1305" s="36"/>
      <c r="DA1305" s="36"/>
      <c r="DB1305" s="36"/>
      <c r="DC1305" s="36"/>
      <c r="DD1305" s="36"/>
      <c r="DE1305" s="36"/>
    </row>
    <row r="1306" spans="2:109" x14ac:dyDescent="0.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F1306" s="36"/>
      <c r="AG1306" s="36"/>
      <c r="AH1306" s="36"/>
      <c r="AI1306" s="36"/>
      <c r="AJ1306" s="36"/>
      <c r="AK1306" s="36"/>
      <c r="AL1306" s="36"/>
      <c r="AM1306" s="36"/>
      <c r="AN1306" s="36"/>
      <c r="AO1306" s="36"/>
      <c r="AP1306" s="36"/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  <c r="BG1306" s="36"/>
      <c r="BH1306" s="36"/>
      <c r="BI1306" s="36"/>
      <c r="BJ1306" s="36"/>
      <c r="BK1306" s="36"/>
      <c r="BL1306" s="36"/>
      <c r="BM1306" s="36"/>
      <c r="BN1306" s="36"/>
      <c r="BO1306" s="36"/>
      <c r="BP1306" s="36"/>
      <c r="BQ1306" s="36"/>
      <c r="BR1306" s="36"/>
      <c r="BS1306" s="36"/>
      <c r="BT1306" s="36"/>
      <c r="BU1306" s="36"/>
      <c r="BV1306" s="36"/>
      <c r="BW1306" s="36"/>
      <c r="BX1306" s="36"/>
      <c r="BY1306" s="36"/>
      <c r="BZ1306" s="36"/>
      <c r="CA1306" s="36"/>
      <c r="CB1306" s="36"/>
      <c r="CC1306" s="36"/>
      <c r="CD1306" s="36"/>
      <c r="CE1306" s="36"/>
      <c r="CF1306" s="36"/>
      <c r="CG1306" s="36"/>
      <c r="CH1306" s="36"/>
      <c r="CI1306" s="36"/>
      <c r="CJ1306" s="36"/>
      <c r="CK1306" s="36"/>
      <c r="CL1306" s="36"/>
      <c r="CM1306" s="36"/>
      <c r="CN1306" s="36"/>
      <c r="CO1306" s="36"/>
      <c r="CP1306" s="36"/>
      <c r="CQ1306" s="36"/>
      <c r="CR1306" s="36"/>
      <c r="CS1306" s="36"/>
      <c r="CT1306" s="36"/>
      <c r="CU1306" s="36"/>
      <c r="CV1306" s="36"/>
      <c r="CW1306" s="36"/>
      <c r="CX1306" s="36"/>
      <c r="CY1306" s="36"/>
      <c r="CZ1306" s="36"/>
      <c r="DA1306" s="36"/>
      <c r="DB1306" s="36"/>
      <c r="DC1306" s="36"/>
      <c r="DD1306" s="36"/>
      <c r="DE1306" s="36"/>
    </row>
    <row r="1307" spans="2:109" x14ac:dyDescent="0.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F1307" s="36"/>
      <c r="AG1307" s="36"/>
      <c r="AH1307" s="36"/>
      <c r="AI1307" s="36"/>
      <c r="AJ1307" s="36"/>
      <c r="AK1307" s="36"/>
      <c r="AL1307" s="36"/>
      <c r="AM1307" s="36"/>
      <c r="AN1307" s="36"/>
      <c r="AO1307" s="36"/>
      <c r="AP1307" s="36"/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  <c r="BG1307" s="36"/>
      <c r="BH1307" s="36"/>
      <c r="BI1307" s="36"/>
      <c r="BJ1307" s="36"/>
      <c r="BK1307" s="36"/>
      <c r="BL1307" s="36"/>
      <c r="BM1307" s="36"/>
      <c r="BN1307" s="36"/>
      <c r="BO1307" s="36"/>
      <c r="BP1307" s="36"/>
      <c r="BQ1307" s="36"/>
      <c r="BR1307" s="36"/>
      <c r="BS1307" s="36"/>
      <c r="BT1307" s="36"/>
      <c r="BU1307" s="36"/>
      <c r="BV1307" s="36"/>
      <c r="BW1307" s="36"/>
      <c r="BX1307" s="36"/>
      <c r="BY1307" s="36"/>
      <c r="BZ1307" s="36"/>
      <c r="CA1307" s="36"/>
      <c r="CB1307" s="36"/>
      <c r="CC1307" s="36"/>
      <c r="CD1307" s="36"/>
      <c r="CE1307" s="36"/>
      <c r="CF1307" s="36"/>
      <c r="CG1307" s="36"/>
      <c r="CH1307" s="36"/>
      <c r="CI1307" s="36"/>
      <c r="CJ1307" s="36"/>
      <c r="CK1307" s="36"/>
      <c r="CL1307" s="36"/>
      <c r="CM1307" s="36"/>
      <c r="CN1307" s="36"/>
      <c r="CO1307" s="36"/>
      <c r="CP1307" s="36"/>
      <c r="CQ1307" s="36"/>
      <c r="CR1307" s="36"/>
      <c r="CS1307" s="36"/>
      <c r="CT1307" s="36"/>
      <c r="CU1307" s="36"/>
      <c r="CV1307" s="36"/>
      <c r="CW1307" s="36"/>
      <c r="CX1307" s="36"/>
      <c r="CY1307" s="36"/>
      <c r="CZ1307" s="36"/>
      <c r="DA1307" s="36"/>
      <c r="DB1307" s="36"/>
      <c r="DC1307" s="36"/>
      <c r="DD1307" s="36"/>
      <c r="DE1307" s="36"/>
    </row>
    <row r="1308" spans="2:109" x14ac:dyDescent="0.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6"/>
      <c r="BN1308" s="36"/>
      <c r="BO1308" s="36"/>
      <c r="BP1308" s="36"/>
      <c r="BQ1308" s="36"/>
      <c r="BR1308" s="36"/>
      <c r="BS1308" s="36"/>
      <c r="BT1308" s="36"/>
      <c r="BU1308" s="36"/>
      <c r="BV1308" s="36"/>
      <c r="BW1308" s="36"/>
      <c r="BX1308" s="36"/>
      <c r="BY1308" s="36"/>
      <c r="BZ1308" s="36"/>
      <c r="CA1308" s="36"/>
      <c r="CB1308" s="36"/>
      <c r="CC1308" s="36"/>
      <c r="CD1308" s="36"/>
      <c r="CE1308" s="36"/>
      <c r="CF1308" s="36"/>
      <c r="CG1308" s="36"/>
      <c r="CH1308" s="36"/>
      <c r="CI1308" s="36"/>
      <c r="CJ1308" s="36"/>
      <c r="CK1308" s="36"/>
      <c r="CL1308" s="36"/>
      <c r="CM1308" s="36"/>
      <c r="CN1308" s="36"/>
      <c r="CO1308" s="36"/>
      <c r="CP1308" s="36"/>
      <c r="CQ1308" s="36"/>
      <c r="CR1308" s="36"/>
      <c r="CS1308" s="36"/>
      <c r="CT1308" s="36"/>
      <c r="CU1308" s="36"/>
      <c r="CV1308" s="36"/>
      <c r="CW1308" s="36"/>
      <c r="CX1308" s="36"/>
      <c r="CY1308" s="36"/>
      <c r="CZ1308" s="36"/>
      <c r="DA1308" s="36"/>
      <c r="DB1308" s="36"/>
      <c r="DC1308" s="36"/>
      <c r="DD1308" s="36"/>
      <c r="DE1308" s="36"/>
    </row>
    <row r="1309" spans="2:109" x14ac:dyDescent="0.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36"/>
      <c r="BN1309" s="36"/>
      <c r="BO1309" s="36"/>
      <c r="BP1309" s="36"/>
      <c r="BQ1309" s="36"/>
      <c r="BR1309" s="36"/>
      <c r="BS1309" s="36"/>
      <c r="BT1309" s="36"/>
      <c r="BU1309" s="36"/>
      <c r="BV1309" s="36"/>
      <c r="BW1309" s="36"/>
      <c r="BX1309" s="36"/>
      <c r="BY1309" s="36"/>
      <c r="BZ1309" s="36"/>
      <c r="CA1309" s="36"/>
      <c r="CB1309" s="36"/>
      <c r="CC1309" s="36"/>
      <c r="CD1309" s="36"/>
      <c r="CE1309" s="36"/>
      <c r="CF1309" s="36"/>
      <c r="CG1309" s="36"/>
      <c r="CH1309" s="36"/>
      <c r="CI1309" s="36"/>
      <c r="CJ1309" s="36"/>
      <c r="CK1309" s="36"/>
      <c r="CL1309" s="36"/>
      <c r="CM1309" s="36"/>
      <c r="CN1309" s="36"/>
      <c r="CO1309" s="36"/>
      <c r="CP1309" s="36"/>
      <c r="CQ1309" s="36"/>
      <c r="CR1309" s="36"/>
      <c r="CS1309" s="36"/>
      <c r="CT1309" s="36"/>
      <c r="CU1309" s="36"/>
      <c r="CV1309" s="36"/>
      <c r="CW1309" s="36"/>
      <c r="CX1309" s="36"/>
      <c r="CY1309" s="36"/>
      <c r="CZ1309" s="36"/>
      <c r="DA1309" s="36"/>
      <c r="DB1309" s="36"/>
      <c r="DC1309" s="36"/>
      <c r="DD1309" s="36"/>
      <c r="DE1309" s="36"/>
    </row>
    <row r="1310" spans="2:109" x14ac:dyDescent="0.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36"/>
      <c r="BN1310" s="36"/>
      <c r="BO1310" s="36"/>
      <c r="BP1310" s="36"/>
      <c r="BQ1310" s="36"/>
      <c r="BR1310" s="36"/>
      <c r="BS1310" s="36"/>
      <c r="BT1310" s="36"/>
      <c r="BU1310" s="36"/>
      <c r="BV1310" s="36"/>
      <c r="BW1310" s="36"/>
      <c r="BX1310" s="36"/>
      <c r="BY1310" s="36"/>
      <c r="BZ1310" s="36"/>
      <c r="CA1310" s="36"/>
      <c r="CB1310" s="36"/>
      <c r="CC1310" s="36"/>
      <c r="CD1310" s="36"/>
      <c r="CE1310" s="36"/>
      <c r="CF1310" s="36"/>
      <c r="CG1310" s="36"/>
      <c r="CH1310" s="36"/>
      <c r="CI1310" s="36"/>
      <c r="CJ1310" s="36"/>
      <c r="CK1310" s="36"/>
      <c r="CL1310" s="36"/>
      <c r="CM1310" s="36"/>
      <c r="CN1310" s="36"/>
      <c r="CO1310" s="36"/>
      <c r="CP1310" s="36"/>
      <c r="CQ1310" s="36"/>
      <c r="CR1310" s="36"/>
      <c r="CS1310" s="36"/>
      <c r="CT1310" s="36"/>
      <c r="CU1310" s="36"/>
      <c r="CV1310" s="36"/>
      <c r="CW1310" s="36"/>
      <c r="CX1310" s="36"/>
      <c r="CY1310" s="36"/>
      <c r="CZ1310" s="36"/>
      <c r="DA1310" s="36"/>
      <c r="DB1310" s="36"/>
      <c r="DC1310" s="36"/>
      <c r="DD1310" s="36"/>
      <c r="DE1310" s="36"/>
    </row>
    <row r="1311" spans="2:109" x14ac:dyDescent="0.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F1311" s="36"/>
      <c r="AG1311" s="36"/>
      <c r="AH1311" s="36"/>
      <c r="AI1311" s="36"/>
      <c r="AJ1311" s="36"/>
      <c r="AK1311" s="36"/>
      <c r="AL1311" s="36"/>
      <c r="AM1311" s="36"/>
      <c r="AN1311" s="36"/>
      <c r="AO1311" s="36"/>
      <c r="AP1311" s="36"/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  <c r="BG1311" s="36"/>
      <c r="BH1311" s="36"/>
      <c r="BI1311" s="36"/>
      <c r="BJ1311" s="36"/>
      <c r="BK1311" s="36"/>
      <c r="BL1311" s="36"/>
      <c r="BM1311" s="36"/>
      <c r="BN1311" s="36"/>
      <c r="BO1311" s="36"/>
      <c r="BP1311" s="36"/>
      <c r="BQ1311" s="36"/>
      <c r="BR1311" s="36"/>
      <c r="BS1311" s="36"/>
      <c r="BT1311" s="36"/>
      <c r="BU1311" s="36"/>
      <c r="BV1311" s="36"/>
      <c r="BW1311" s="36"/>
      <c r="BX1311" s="36"/>
      <c r="BY1311" s="36"/>
      <c r="BZ1311" s="36"/>
      <c r="CA1311" s="36"/>
      <c r="CB1311" s="36"/>
      <c r="CC1311" s="36"/>
      <c r="CD1311" s="36"/>
      <c r="CE1311" s="36"/>
      <c r="CF1311" s="36"/>
      <c r="CG1311" s="36"/>
      <c r="CH1311" s="36"/>
      <c r="CI1311" s="36"/>
      <c r="CJ1311" s="36"/>
      <c r="CK1311" s="36"/>
      <c r="CL1311" s="36"/>
      <c r="CM1311" s="36"/>
      <c r="CN1311" s="36"/>
      <c r="CO1311" s="36"/>
      <c r="CP1311" s="36"/>
      <c r="CQ1311" s="36"/>
      <c r="CR1311" s="36"/>
      <c r="CS1311" s="36"/>
      <c r="CT1311" s="36"/>
      <c r="CU1311" s="36"/>
      <c r="CV1311" s="36"/>
      <c r="CW1311" s="36"/>
      <c r="CX1311" s="36"/>
      <c r="CY1311" s="36"/>
      <c r="CZ1311" s="36"/>
      <c r="DA1311" s="36"/>
      <c r="DB1311" s="36"/>
      <c r="DC1311" s="36"/>
      <c r="DD1311" s="36"/>
      <c r="DE1311" s="36"/>
    </row>
    <row r="1312" spans="2:109" x14ac:dyDescent="0.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36"/>
      <c r="BN1312" s="36"/>
      <c r="BO1312" s="36"/>
      <c r="BP1312" s="36"/>
      <c r="BQ1312" s="36"/>
      <c r="BR1312" s="36"/>
      <c r="BS1312" s="36"/>
      <c r="BT1312" s="36"/>
      <c r="BU1312" s="36"/>
      <c r="BV1312" s="36"/>
      <c r="BW1312" s="36"/>
      <c r="BX1312" s="36"/>
      <c r="BY1312" s="36"/>
      <c r="BZ1312" s="36"/>
      <c r="CA1312" s="36"/>
      <c r="CB1312" s="36"/>
      <c r="CC1312" s="36"/>
      <c r="CD1312" s="36"/>
      <c r="CE1312" s="36"/>
      <c r="CF1312" s="36"/>
      <c r="CG1312" s="36"/>
      <c r="CH1312" s="36"/>
      <c r="CI1312" s="36"/>
      <c r="CJ1312" s="36"/>
      <c r="CK1312" s="36"/>
      <c r="CL1312" s="36"/>
      <c r="CM1312" s="36"/>
      <c r="CN1312" s="36"/>
      <c r="CO1312" s="36"/>
      <c r="CP1312" s="36"/>
      <c r="CQ1312" s="36"/>
      <c r="CR1312" s="36"/>
      <c r="CS1312" s="36"/>
      <c r="CT1312" s="36"/>
      <c r="CU1312" s="36"/>
      <c r="CV1312" s="36"/>
      <c r="CW1312" s="36"/>
      <c r="CX1312" s="36"/>
      <c r="CY1312" s="36"/>
      <c r="CZ1312" s="36"/>
      <c r="DA1312" s="36"/>
      <c r="DB1312" s="36"/>
      <c r="DC1312" s="36"/>
      <c r="DD1312" s="36"/>
      <c r="DE1312" s="36"/>
    </row>
    <row r="1313" spans="2:109" x14ac:dyDescent="0.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36"/>
      <c r="BN1313" s="36"/>
      <c r="BO1313" s="36"/>
      <c r="BP1313" s="36"/>
      <c r="BQ1313" s="36"/>
      <c r="BR1313" s="36"/>
      <c r="BS1313" s="36"/>
      <c r="BT1313" s="36"/>
      <c r="BU1313" s="36"/>
      <c r="BV1313" s="36"/>
      <c r="BW1313" s="36"/>
      <c r="BX1313" s="36"/>
      <c r="BY1313" s="36"/>
      <c r="BZ1313" s="36"/>
      <c r="CA1313" s="36"/>
      <c r="CB1313" s="36"/>
      <c r="CC1313" s="36"/>
      <c r="CD1313" s="36"/>
      <c r="CE1313" s="36"/>
      <c r="CF1313" s="36"/>
      <c r="CG1313" s="36"/>
      <c r="CH1313" s="36"/>
      <c r="CI1313" s="36"/>
      <c r="CJ1313" s="36"/>
      <c r="CK1313" s="36"/>
      <c r="CL1313" s="36"/>
      <c r="CM1313" s="36"/>
      <c r="CN1313" s="36"/>
      <c r="CO1313" s="36"/>
      <c r="CP1313" s="36"/>
      <c r="CQ1313" s="36"/>
      <c r="CR1313" s="36"/>
      <c r="CS1313" s="36"/>
      <c r="CT1313" s="36"/>
      <c r="CU1313" s="36"/>
      <c r="CV1313" s="36"/>
      <c r="CW1313" s="36"/>
      <c r="CX1313" s="36"/>
      <c r="CY1313" s="36"/>
      <c r="CZ1313" s="36"/>
      <c r="DA1313" s="36"/>
      <c r="DB1313" s="36"/>
      <c r="DC1313" s="36"/>
      <c r="DD1313" s="36"/>
      <c r="DE1313" s="36"/>
    </row>
    <row r="1314" spans="2:109" x14ac:dyDescent="0.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6"/>
      <c r="BN1314" s="36"/>
      <c r="BO1314" s="36"/>
      <c r="BP1314" s="36"/>
      <c r="BQ1314" s="36"/>
      <c r="BR1314" s="36"/>
      <c r="BS1314" s="36"/>
      <c r="BT1314" s="36"/>
      <c r="BU1314" s="36"/>
      <c r="BV1314" s="36"/>
      <c r="BW1314" s="36"/>
      <c r="BX1314" s="36"/>
      <c r="BY1314" s="36"/>
      <c r="BZ1314" s="36"/>
      <c r="CA1314" s="36"/>
      <c r="CB1314" s="36"/>
      <c r="CC1314" s="36"/>
      <c r="CD1314" s="36"/>
      <c r="CE1314" s="36"/>
      <c r="CF1314" s="36"/>
      <c r="CG1314" s="36"/>
      <c r="CH1314" s="36"/>
      <c r="CI1314" s="36"/>
      <c r="CJ1314" s="36"/>
      <c r="CK1314" s="36"/>
      <c r="CL1314" s="36"/>
      <c r="CM1314" s="36"/>
      <c r="CN1314" s="36"/>
      <c r="CO1314" s="36"/>
      <c r="CP1314" s="36"/>
      <c r="CQ1314" s="36"/>
      <c r="CR1314" s="36"/>
      <c r="CS1314" s="36"/>
      <c r="CT1314" s="36"/>
      <c r="CU1314" s="36"/>
      <c r="CV1314" s="36"/>
      <c r="CW1314" s="36"/>
      <c r="CX1314" s="36"/>
      <c r="CY1314" s="36"/>
      <c r="CZ1314" s="36"/>
      <c r="DA1314" s="36"/>
      <c r="DB1314" s="36"/>
      <c r="DC1314" s="36"/>
      <c r="DD1314" s="36"/>
      <c r="DE1314" s="36"/>
    </row>
    <row r="1315" spans="2:109" x14ac:dyDescent="0.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36"/>
      <c r="BN1315" s="36"/>
      <c r="BO1315" s="36"/>
      <c r="BP1315" s="36"/>
      <c r="BQ1315" s="36"/>
      <c r="BR1315" s="36"/>
      <c r="BS1315" s="36"/>
      <c r="BT1315" s="36"/>
      <c r="BU1315" s="36"/>
      <c r="BV1315" s="36"/>
      <c r="BW1315" s="36"/>
      <c r="BX1315" s="36"/>
      <c r="BY1315" s="36"/>
      <c r="BZ1315" s="36"/>
      <c r="CA1315" s="36"/>
      <c r="CB1315" s="36"/>
      <c r="CC1315" s="36"/>
      <c r="CD1315" s="36"/>
      <c r="CE1315" s="36"/>
      <c r="CF1315" s="36"/>
      <c r="CG1315" s="36"/>
      <c r="CH1315" s="36"/>
      <c r="CI1315" s="36"/>
      <c r="CJ1315" s="36"/>
      <c r="CK1315" s="36"/>
      <c r="CL1315" s="36"/>
      <c r="CM1315" s="36"/>
      <c r="CN1315" s="36"/>
      <c r="CO1315" s="36"/>
      <c r="CP1315" s="36"/>
      <c r="CQ1315" s="36"/>
      <c r="CR1315" s="36"/>
      <c r="CS1315" s="36"/>
      <c r="CT1315" s="36"/>
      <c r="CU1315" s="36"/>
      <c r="CV1315" s="36"/>
      <c r="CW1315" s="36"/>
      <c r="CX1315" s="36"/>
      <c r="CY1315" s="36"/>
      <c r="CZ1315" s="36"/>
      <c r="DA1315" s="36"/>
      <c r="DB1315" s="36"/>
      <c r="DC1315" s="36"/>
      <c r="DD1315" s="36"/>
      <c r="DE1315" s="36"/>
    </row>
    <row r="1316" spans="2:109" x14ac:dyDescent="0.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36"/>
      <c r="BN1316" s="36"/>
      <c r="BO1316" s="36"/>
      <c r="BP1316" s="36"/>
      <c r="BQ1316" s="36"/>
      <c r="BR1316" s="36"/>
      <c r="BS1316" s="36"/>
      <c r="BT1316" s="36"/>
      <c r="BU1316" s="36"/>
      <c r="BV1316" s="36"/>
      <c r="BW1316" s="36"/>
      <c r="BX1316" s="36"/>
      <c r="BY1316" s="36"/>
      <c r="BZ1316" s="36"/>
      <c r="CA1316" s="36"/>
      <c r="CB1316" s="36"/>
      <c r="CC1316" s="36"/>
      <c r="CD1316" s="36"/>
      <c r="CE1316" s="36"/>
      <c r="CF1316" s="36"/>
      <c r="CG1316" s="36"/>
      <c r="CH1316" s="36"/>
      <c r="CI1316" s="36"/>
      <c r="CJ1316" s="36"/>
      <c r="CK1316" s="36"/>
      <c r="CL1316" s="36"/>
      <c r="CM1316" s="36"/>
      <c r="CN1316" s="36"/>
      <c r="CO1316" s="36"/>
      <c r="CP1316" s="36"/>
      <c r="CQ1316" s="36"/>
      <c r="CR1316" s="36"/>
      <c r="CS1316" s="36"/>
      <c r="CT1316" s="36"/>
      <c r="CU1316" s="36"/>
      <c r="CV1316" s="36"/>
      <c r="CW1316" s="36"/>
      <c r="CX1316" s="36"/>
      <c r="CY1316" s="36"/>
      <c r="CZ1316" s="36"/>
      <c r="DA1316" s="36"/>
      <c r="DB1316" s="36"/>
      <c r="DC1316" s="36"/>
      <c r="DD1316" s="36"/>
      <c r="DE1316" s="36"/>
    </row>
    <row r="1317" spans="2:109" x14ac:dyDescent="0.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36"/>
      <c r="BN1317" s="36"/>
      <c r="BO1317" s="36"/>
      <c r="BP1317" s="36"/>
      <c r="BQ1317" s="36"/>
      <c r="BR1317" s="36"/>
      <c r="BS1317" s="36"/>
      <c r="BT1317" s="36"/>
      <c r="BU1317" s="36"/>
      <c r="BV1317" s="36"/>
      <c r="BW1317" s="36"/>
      <c r="BX1317" s="36"/>
      <c r="BY1317" s="36"/>
      <c r="BZ1317" s="36"/>
      <c r="CA1317" s="36"/>
      <c r="CB1317" s="36"/>
      <c r="CC1317" s="36"/>
      <c r="CD1317" s="36"/>
      <c r="CE1317" s="36"/>
      <c r="CF1317" s="36"/>
      <c r="CG1317" s="36"/>
      <c r="CH1317" s="36"/>
      <c r="CI1317" s="36"/>
      <c r="CJ1317" s="36"/>
      <c r="CK1317" s="36"/>
      <c r="CL1317" s="36"/>
      <c r="CM1317" s="36"/>
      <c r="CN1317" s="36"/>
      <c r="CO1317" s="36"/>
      <c r="CP1317" s="36"/>
      <c r="CQ1317" s="36"/>
      <c r="CR1317" s="36"/>
      <c r="CS1317" s="36"/>
      <c r="CT1317" s="36"/>
      <c r="CU1317" s="36"/>
      <c r="CV1317" s="36"/>
      <c r="CW1317" s="36"/>
      <c r="CX1317" s="36"/>
      <c r="CY1317" s="36"/>
      <c r="CZ1317" s="36"/>
      <c r="DA1317" s="36"/>
      <c r="DB1317" s="36"/>
      <c r="DC1317" s="36"/>
      <c r="DD1317" s="36"/>
      <c r="DE1317" s="36"/>
    </row>
    <row r="1318" spans="2:109" x14ac:dyDescent="0.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6"/>
      <c r="BN1318" s="36"/>
      <c r="BO1318" s="36"/>
      <c r="BP1318" s="36"/>
      <c r="BQ1318" s="36"/>
      <c r="BR1318" s="36"/>
      <c r="BS1318" s="36"/>
      <c r="BT1318" s="36"/>
      <c r="BU1318" s="36"/>
      <c r="BV1318" s="36"/>
      <c r="BW1318" s="36"/>
      <c r="BX1318" s="36"/>
      <c r="BY1318" s="36"/>
      <c r="BZ1318" s="36"/>
      <c r="CA1318" s="36"/>
      <c r="CB1318" s="36"/>
      <c r="CC1318" s="36"/>
      <c r="CD1318" s="36"/>
      <c r="CE1318" s="36"/>
      <c r="CF1318" s="36"/>
      <c r="CG1318" s="36"/>
      <c r="CH1318" s="36"/>
      <c r="CI1318" s="36"/>
      <c r="CJ1318" s="36"/>
      <c r="CK1318" s="36"/>
      <c r="CL1318" s="36"/>
      <c r="CM1318" s="36"/>
      <c r="CN1318" s="36"/>
      <c r="CO1318" s="36"/>
      <c r="CP1318" s="36"/>
      <c r="CQ1318" s="36"/>
      <c r="CR1318" s="36"/>
      <c r="CS1318" s="36"/>
      <c r="CT1318" s="36"/>
      <c r="CU1318" s="36"/>
      <c r="CV1318" s="36"/>
      <c r="CW1318" s="36"/>
      <c r="CX1318" s="36"/>
      <c r="CY1318" s="36"/>
      <c r="CZ1318" s="36"/>
      <c r="DA1318" s="36"/>
      <c r="DB1318" s="36"/>
      <c r="DC1318" s="36"/>
      <c r="DD1318" s="36"/>
      <c r="DE1318" s="36"/>
    </row>
    <row r="1319" spans="2:109" x14ac:dyDescent="0.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F1319" s="36"/>
      <c r="AG1319" s="36"/>
      <c r="AH1319" s="36"/>
      <c r="AI1319" s="36"/>
      <c r="AJ1319" s="36"/>
      <c r="AK1319" s="36"/>
      <c r="AL1319" s="36"/>
      <c r="AM1319" s="36"/>
      <c r="AN1319" s="36"/>
      <c r="AO1319" s="36"/>
      <c r="AP1319" s="36"/>
      <c r="AQ1319" s="36"/>
      <c r="AR1319" s="36"/>
      <c r="AS1319" s="36"/>
      <c r="AT1319" s="36"/>
      <c r="AU1319" s="36"/>
      <c r="AV1319" s="36"/>
      <c r="AW1319" s="36"/>
      <c r="AX1319" s="36"/>
      <c r="AY1319" s="36"/>
      <c r="AZ1319" s="36"/>
      <c r="BA1319" s="36"/>
      <c r="BB1319" s="36"/>
      <c r="BC1319" s="36"/>
      <c r="BD1319" s="36"/>
      <c r="BE1319" s="36"/>
      <c r="BF1319" s="36"/>
      <c r="BG1319" s="36"/>
      <c r="BH1319" s="36"/>
      <c r="BI1319" s="36"/>
      <c r="BJ1319" s="36"/>
      <c r="BK1319" s="36"/>
      <c r="BL1319" s="36"/>
      <c r="BM1319" s="36"/>
      <c r="BN1319" s="36"/>
      <c r="BO1319" s="36"/>
      <c r="BP1319" s="36"/>
      <c r="BQ1319" s="36"/>
      <c r="BR1319" s="36"/>
      <c r="BS1319" s="36"/>
      <c r="BT1319" s="36"/>
      <c r="BU1319" s="36"/>
      <c r="BV1319" s="36"/>
      <c r="BW1319" s="36"/>
      <c r="BX1319" s="36"/>
      <c r="BY1319" s="36"/>
      <c r="BZ1319" s="36"/>
      <c r="CA1319" s="36"/>
      <c r="CB1319" s="36"/>
      <c r="CC1319" s="36"/>
      <c r="CD1319" s="36"/>
      <c r="CE1319" s="36"/>
      <c r="CF1319" s="36"/>
      <c r="CG1319" s="36"/>
      <c r="CH1319" s="36"/>
      <c r="CI1319" s="36"/>
      <c r="CJ1319" s="36"/>
      <c r="CK1319" s="36"/>
      <c r="CL1319" s="36"/>
      <c r="CM1319" s="36"/>
      <c r="CN1319" s="36"/>
      <c r="CO1319" s="36"/>
      <c r="CP1319" s="36"/>
      <c r="CQ1319" s="36"/>
      <c r="CR1319" s="36"/>
      <c r="CS1319" s="36"/>
      <c r="CT1319" s="36"/>
      <c r="CU1319" s="36"/>
      <c r="CV1319" s="36"/>
      <c r="CW1319" s="36"/>
      <c r="CX1319" s="36"/>
      <c r="CY1319" s="36"/>
      <c r="CZ1319" s="36"/>
      <c r="DA1319" s="36"/>
      <c r="DB1319" s="36"/>
      <c r="DC1319" s="36"/>
      <c r="DD1319" s="36"/>
      <c r="DE1319" s="36"/>
    </row>
    <row r="1320" spans="2:109" x14ac:dyDescent="0.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F1320" s="36"/>
      <c r="AG1320" s="36"/>
      <c r="AH1320" s="36"/>
      <c r="AI1320" s="36"/>
      <c r="AJ1320" s="36"/>
      <c r="AK1320" s="36"/>
      <c r="AL1320" s="36"/>
      <c r="AM1320" s="36"/>
      <c r="AN1320" s="36"/>
      <c r="AO1320" s="36"/>
      <c r="AP1320" s="36"/>
      <c r="AQ1320" s="36"/>
      <c r="AR1320" s="36"/>
      <c r="AS1320" s="36"/>
      <c r="AT1320" s="36"/>
      <c r="AU1320" s="36"/>
      <c r="AV1320" s="36"/>
      <c r="AW1320" s="36"/>
      <c r="AX1320" s="36"/>
      <c r="AY1320" s="36"/>
      <c r="AZ1320" s="36"/>
      <c r="BA1320" s="36"/>
      <c r="BB1320" s="36"/>
      <c r="BC1320" s="36"/>
      <c r="BD1320" s="36"/>
      <c r="BE1320" s="36"/>
      <c r="BF1320" s="36"/>
      <c r="BG1320" s="36"/>
      <c r="BH1320" s="36"/>
      <c r="BI1320" s="36"/>
      <c r="BJ1320" s="36"/>
      <c r="BK1320" s="36"/>
      <c r="BL1320" s="36"/>
      <c r="BM1320" s="36"/>
      <c r="BN1320" s="36"/>
      <c r="BO1320" s="36"/>
      <c r="BP1320" s="36"/>
      <c r="BQ1320" s="36"/>
      <c r="BR1320" s="36"/>
      <c r="BS1320" s="36"/>
      <c r="BT1320" s="36"/>
      <c r="BU1320" s="36"/>
      <c r="BV1320" s="36"/>
      <c r="BW1320" s="36"/>
      <c r="BX1320" s="36"/>
      <c r="BY1320" s="36"/>
      <c r="BZ1320" s="36"/>
      <c r="CA1320" s="36"/>
      <c r="CB1320" s="36"/>
      <c r="CC1320" s="36"/>
      <c r="CD1320" s="36"/>
      <c r="CE1320" s="36"/>
      <c r="CF1320" s="36"/>
      <c r="CG1320" s="36"/>
      <c r="CH1320" s="36"/>
      <c r="CI1320" s="36"/>
      <c r="CJ1320" s="36"/>
      <c r="CK1320" s="36"/>
      <c r="CL1320" s="36"/>
      <c r="CM1320" s="36"/>
      <c r="CN1320" s="36"/>
      <c r="CO1320" s="36"/>
      <c r="CP1320" s="36"/>
      <c r="CQ1320" s="36"/>
      <c r="CR1320" s="36"/>
      <c r="CS1320" s="36"/>
      <c r="CT1320" s="36"/>
      <c r="CU1320" s="36"/>
      <c r="CV1320" s="36"/>
      <c r="CW1320" s="36"/>
      <c r="CX1320" s="36"/>
      <c r="CY1320" s="36"/>
      <c r="CZ1320" s="36"/>
      <c r="DA1320" s="36"/>
      <c r="DB1320" s="36"/>
      <c r="DC1320" s="36"/>
      <c r="DD1320" s="36"/>
      <c r="DE1320" s="36"/>
    </row>
    <row r="1321" spans="2:109" x14ac:dyDescent="0.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F1321" s="36"/>
      <c r="AG1321" s="36"/>
      <c r="AH1321" s="36"/>
      <c r="AI1321" s="36"/>
      <c r="AJ1321" s="36"/>
      <c r="AK1321" s="36"/>
      <c r="AL1321" s="36"/>
      <c r="AM1321" s="36"/>
      <c r="AN1321" s="36"/>
      <c r="AO1321" s="36"/>
      <c r="AP1321" s="36"/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  <c r="BE1321" s="36"/>
      <c r="BF1321" s="36"/>
      <c r="BG1321" s="36"/>
      <c r="BH1321" s="36"/>
      <c r="BI1321" s="36"/>
      <c r="BJ1321" s="36"/>
      <c r="BK1321" s="36"/>
      <c r="BL1321" s="36"/>
      <c r="BM1321" s="36"/>
      <c r="BN1321" s="36"/>
      <c r="BO1321" s="36"/>
      <c r="BP1321" s="36"/>
      <c r="BQ1321" s="36"/>
      <c r="BR1321" s="36"/>
      <c r="BS1321" s="36"/>
      <c r="BT1321" s="36"/>
      <c r="BU1321" s="36"/>
      <c r="BV1321" s="36"/>
      <c r="BW1321" s="36"/>
      <c r="BX1321" s="36"/>
      <c r="BY1321" s="36"/>
      <c r="BZ1321" s="36"/>
      <c r="CA1321" s="36"/>
      <c r="CB1321" s="36"/>
      <c r="CC1321" s="36"/>
      <c r="CD1321" s="36"/>
      <c r="CE1321" s="36"/>
      <c r="CF1321" s="36"/>
      <c r="CG1321" s="36"/>
      <c r="CH1321" s="36"/>
      <c r="CI1321" s="36"/>
      <c r="CJ1321" s="36"/>
      <c r="CK1321" s="36"/>
      <c r="CL1321" s="36"/>
      <c r="CM1321" s="36"/>
      <c r="CN1321" s="36"/>
      <c r="CO1321" s="36"/>
      <c r="CP1321" s="36"/>
      <c r="CQ1321" s="36"/>
      <c r="CR1321" s="36"/>
      <c r="CS1321" s="36"/>
      <c r="CT1321" s="36"/>
      <c r="CU1321" s="36"/>
      <c r="CV1321" s="36"/>
      <c r="CW1321" s="36"/>
      <c r="CX1321" s="36"/>
      <c r="CY1321" s="36"/>
      <c r="CZ1321" s="36"/>
      <c r="DA1321" s="36"/>
      <c r="DB1321" s="36"/>
      <c r="DC1321" s="36"/>
      <c r="DD1321" s="36"/>
      <c r="DE1321" s="36"/>
    </row>
    <row r="1322" spans="2:109" x14ac:dyDescent="0.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36"/>
      <c r="BN1322" s="36"/>
      <c r="BO1322" s="36"/>
      <c r="BP1322" s="36"/>
      <c r="BQ1322" s="36"/>
      <c r="BR1322" s="36"/>
      <c r="BS1322" s="36"/>
      <c r="BT1322" s="36"/>
      <c r="BU1322" s="36"/>
      <c r="BV1322" s="36"/>
      <c r="BW1322" s="36"/>
      <c r="BX1322" s="36"/>
      <c r="BY1322" s="36"/>
      <c r="BZ1322" s="36"/>
      <c r="CA1322" s="36"/>
      <c r="CB1322" s="36"/>
      <c r="CC1322" s="36"/>
      <c r="CD1322" s="36"/>
      <c r="CE1322" s="36"/>
      <c r="CF1322" s="36"/>
      <c r="CG1322" s="36"/>
      <c r="CH1322" s="36"/>
      <c r="CI1322" s="36"/>
      <c r="CJ1322" s="36"/>
      <c r="CK1322" s="36"/>
      <c r="CL1322" s="36"/>
      <c r="CM1322" s="36"/>
      <c r="CN1322" s="36"/>
      <c r="CO1322" s="36"/>
      <c r="CP1322" s="36"/>
      <c r="CQ1322" s="36"/>
      <c r="CR1322" s="36"/>
      <c r="CS1322" s="36"/>
      <c r="CT1322" s="36"/>
      <c r="CU1322" s="36"/>
      <c r="CV1322" s="36"/>
      <c r="CW1322" s="36"/>
      <c r="CX1322" s="36"/>
      <c r="CY1322" s="36"/>
      <c r="CZ1322" s="36"/>
      <c r="DA1322" s="36"/>
      <c r="DB1322" s="36"/>
      <c r="DC1322" s="36"/>
      <c r="DD1322" s="36"/>
      <c r="DE1322" s="36"/>
    </row>
    <row r="1323" spans="2:109" x14ac:dyDescent="0.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6"/>
      <c r="BN1323" s="36"/>
      <c r="BO1323" s="36"/>
      <c r="BP1323" s="36"/>
      <c r="BQ1323" s="36"/>
      <c r="BR1323" s="36"/>
      <c r="BS1323" s="36"/>
      <c r="BT1323" s="36"/>
      <c r="BU1323" s="36"/>
      <c r="BV1323" s="36"/>
      <c r="BW1323" s="36"/>
      <c r="BX1323" s="36"/>
      <c r="BY1323" s="36"/>
      <c r="BZ1323" s="36"/>
      <c r="CA1323" s="36"/>
      <c r="CB1323" s="36"/>
      <c r="CC1323" s="36"/>
      <c r="CD1323" s="36"/>
      <c r="CE1323" s="36"/>
      <c r="CF1323" s="36"/>
      <c r="CG1323" s="36"/>
      <c r="CH1323" s="36"/>
      <c r="CI1323" s="36"/>
      <c r="CJ1323" s="36"/>
      <c r="CK1323" s="36"/>
      <c r="CL1323" s="36"/>
      <c r="CM1323" s="36"/>
      <c r="CN1323" s="36"/>
      <c r="CO1323" s="36"/>
      <c r="CP1323" s="36"/>
      <c r="CQ1323" s="36"/>
      <c r="CR1323" s="36"/>
      <c r="CS1323" s="36"/>
      <c r="CT1323" s="36"/>
      <c r="CU1323" s="36"/>
      <c r="CV1323" s="36"/>
      <c r="CW1323" s="36"/>
      <c r="CX1323" s="36"/>
      <c r="CY1323" s="36"/>
      <c r="CZ1323" s="36"/>
      <c r="DA1323" s="36"/>
      <c r="DB1323" s="36"/>
      <c r="DC1323" s="36"/>
      <c r="DD1323" s="36"/>
      <c r="DE1323" s="36"/>
    </row>
    <row r="1324" spans="2:109" x14ac:dyDescent="0.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36"/>
      <c r="BN1324" s="36"/>
      <c r="BO1324" s="36"/>
      <c r="BP1324" s="36"/>
      <c r="BQ1324" s="36"/>
      <c r="BR1324" s="36"/>
      <c r="BS1324" s="36"/>
      <c r="BT1324" s="36"/>
      <c r="BU1324" s="36"/>
      <c r="BV1324" s="36"/>
      <c r="BW1324" s="36"/>
      <c r="BX1324" s="36"/>
      <c r="BY1324" s="36"/>
      <c r="BZ1324" s="36"/>
      <c r="CA1324" s="36"/>
      <c r="CB1324" s="36"/>
      <c r="CC1324" s="36"/>
      <c r="CD1324" s="36"/>
      <c r="CE1324" s="36"/>
      <c r="CF1324" s="36"/>
      <c r="CG1324" s="36"/>
      <c r="CH1324" s="36"/>
      <c r="CI1324" s="36"/>
      <c r="CJ1324" s="36"/>
      <c r="CK1324" s="36"/>
      <c r="CL1324" s="36"/>
      <c r="CM1324" s="36"/>
      <c r="CN1324" s="36"/>
      <c r="CO1324" s="36"/>
      <c r="CP1324" s="36"/>
      <c r="CQ1324" s="36"/>
      <c r="CR1324" s="36"/>
      <c r="CS1324" s="36"/>
      <c r="CT1324" s="36"/>
      <c r="CU1324" s="36"/>
      <c r="CV1324" s="36"/>
      <c r="CW1324" s="36"/>
      <c r="CX1324" s="36"/>
      <c r="CY1324" s="36"/>
      <c r="CZ1324" s="36"/>
      <c r="DA1324" s="36"/>
      <c r="DB1324" s="36"/>
      <c r="DC1324" s="36"/>
      <c r="DD1324" s="36"/>
      <c r="DE1324" s="36"/>
    </row>
    <row r="1325" spans="2:109" x14ac:dyDescent="0.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F1325" s="36"/>
      <c r="AG1325" s="36"/>
      <c r="AH1325" s="36"/>
      <c r="AI1325" s="36"/>
      <c r="AJ1325" s="36"/>
      <c r="AK1325" s="36"/>
      <c r="AL1325" s="36"/>
      <c r="AM1325" s="36"/>
      <c r="AN1325" s="36"/>
      <c r="AO1325" s="36"/>
      <c r="AP1325" s="36"/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  <c r="BG1325" s="36"/>
      <c r="BH1325" s="36"/>
      <c r="BI1325" s="36"/>
      <c r="BJ1325" s="36"/>
      <c r="BK1325" s="36"/>
      <c r="BL1325" s="36"/>
      <c r="BM1325" s="36"/>
      <c r="BN1325" s="36"/>
      <c r="BO1325" s="36"/>
      <c r="BP1325" s="36"/>
      <c r="BQ1325" s="36"/>
      <c r="BR1325" s="36"/>
      <c r="BS1325" s="36"/>
      <c r="BT1325" s="36"/>
      <c r="BU1325" s="36"/>
      <c r="BV1325" s="36"/>
      <c r="BW1325" s="36"/>
      <c r="BX1325" s="36"/>
      <c r="BY1325" s="36"/>
      <c r="BZ1325" s="36"/>
      <c r="CA1325" s="36"/>
      <c r="CB1325" s="36"/>
      <c r="CC1325" s="36"/>
      <c r="CD1325" s="36"/>
      <c r="CE1325" s="36"/>
      <c r="CF1325" s="36"/>
      <c r="CG1325" s="36"/>
      <c r="CH1325" s="36"/>
      <c r="CI1325" s="36"/>
      <c r="CJ1325" s="36"/>
      <c r="CK1325" s="36"/>
      <c r="CL1325" s="36"/>
      <c r="CM1325" s="36"/>
      <c r="CN1325" s="36"/>
      <c r="CO1325" s="36"/>
      <c r="CP1325" s="36"/>
      <c r="CQ1325" s="36"/>
      <c r="CR1325" s="36"/>
      <c r="CS1325" s="36"/>
      <c r="CT1325" s="36"/>
      <c r="CU1325" s="36"/>
      <c r="CV1325" s="36"/>
      <c r="CW1325" s="36"/>
      <c r="CX1325" s="36"/>
      <c r="CY1325" s="36"/>
      <c r="CZ1325" s="36"/>
      <c r="DA1325" s="36"/>
      <c r="DB1325" s="36"/>
      <c r="DC1325" s="36"/>
      <c r="DD1325" s="36"/>
      <c r="DE1325" s="36"/>
    </row>
    <row r="1326" spans="2:109" x14ac:dyDescent="0.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36"/>
      <c r="BN1326" s="36"/>
      <c r="BO1326" s="36"/>
      <c r="BP1326" s="36"/>
      <c r="BQ1326" s="36"/>
      <c r="BR1326" s="36"/>
      <c r="BS1326" s="36"/>
      <c r="BT1326" s="36"/>
      <c r="BU1326" s="36"/>
      <c r="BV1326" s="36"/>
      <c r="BW1326" s="36"/>
      <c r="BX1326" s="36"/>
      <c r="BY1326" s="36"/>
      <c r="BZ1326" s="36"/>
      <c r="CA1326" s="36"/>
      <c r="CB1326" s="36"/>
      <c r="CC1326" s="36"/>
      <c r="CD1326" s="36"/>
      <c r="CE1326" s="36"/>
      <c r="CF1326" s="36"/>
      <c r="CG1326" s="36"/>
      <c r="CH1326" s="36"/>
      <c r="CI1326" s="36"/>
      <c r="CJ1326" s="36"/>
      <c r="CK1326" s="36"/>
      <c r="CL1326" s="36"/>
      <c r="CM1326" s="36"/>
      <c r="CN1326" s="36"/>
      <c r="CO1326" s="36"/>
      <c r="CP1326" s="36"/>
      <c r="CQ1326" s="36"/>
      <c r="CR1326" s="36"/>
      <c r="CS1326" s="36"/>
      <c r="CT1326" s="36"/>
      <c r="CU1326" s="36"/>
      <c r="CV1326" s="36"/>
      <c r="CW1326" s="36"/>
      <c r="CX1326" s="36"/>
      <c r="CY1326" s="36"/>
      <c r="CZ1326" s="36"/>
      <c r="DA1326" s="36"/>
      <c r="DB1326" s="36"/>
      <c r="DC1326" s="36"/>
      <c r="DD1326" s="36"/>
      <c r="DE1326" s="36"/>
    </row>
    <row r="1327" spans="2:109" x14ac:dyDescent="0.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F1327" s="36"/>
      <c r="AG1327" s="36"/>
      <c r="AH1327" s="36"/>
      <c r="AI1327" s="36"/>
      <c r="AJ1327" s="36"/>
      <c r="AK1327" s="36"/>
      <c r="AL1327" s="36"/>
      <c r="AM1327" s="36"/>
      <c r="AN1327" s="36"/>
      <c r="AO1327" s="36"/>
      <c r="AP1327" s="36"/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  <c r="BG1327" s="36"/>
      <c r="BH1327" s="36"/>
      <c r="BI1327" s="36"/>
      <c r="BJ1327" s="36"/>
      <c r="BK1327" s="36"/>
      <c r="BL1327" s="36"/>
      <c r="BM1327" s="36"/>
      <c r="BN1327" s="36"/>
      <c r="BO1327" s="36"/>
      <c r="BP1327" s="36"/>
      <c r="BQ1327" s="36"/>
      <c r="BR1327" s="36"/>
      <c r="BS1327" s="36"/>
      <c r="BT1327" s="36"/>
      <c r="BU1327" s="36"/>
      <c r="BV1327" s="36"/>
      <c r="BW1327" s="36"/>
      <c r="BX1327" s="36"/>
      <c r="BY1327" s="36"/>
      <c r="BZ1327" s="36"/>
      <c r="CA1327" s="36"/>
      <c r="CB1327" s="36"/>
      <c r="CC1327" s="36"/>
      <c r="CD1327" s="36"/>
      <c r="CE1327" s="36"/>
      <c r="CF1327" s="36"/>
      <c r="CG1327" s="36"/>
      <c r="CH1327" s="36"/>
      <c r="CI1327" s="36"/>
      <c r="CJ1327" s="36"/>
      <c r="CK1327" s="36"/>
      <c r="CL1327" s="36"/>
      <c r="CM1327" s="36"/>
      <c r="CN1327" s="36"/>
      <c r="CO1327" s="36"/>
      <c r="CP1327" s="36"/>
      <c r="CQ1327" s="36"/>
      <c r="CR1327" s="36"/>
      <c r="CS1327" s="36"/>
      <c r="CT1327" s="36"/>
      <c r="CU1327" s="36"/>
      <c r="CV1327" s="36"/>
      <c r="CW1327" s="36"/>
      <c r="CX1327" s="36"/>
      <c r="CY1327" s="36"/>
      <c r="CZ1327" s="36"/>
      <c r="DA1327" s="36"/>
      <c r="DB1327" s="36"/>
      <c r="DC1327" s="36"/>
      <c r="DD1327" s="36"/>
      <c r="DE1327" s="36"/>
    </row>
    <row r="1328" spans="2:109" x14ac:dyDescent="0.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F1328" s="36"/>
      <c r="AG1328" s="36"/>
      <c r="AH1328" s="36"/>
      <c r="AI1328" s="36"/>
      <c r="AJ1328" s="36"/>
      <c r="AK1328" s="36"/>
      <c r="AL1328" s="36"/>
      <c r="AM1328" s="36"/>
      <c r="AN1328" s="36"/>
      <c r="AO1328" s="36"/>
      <c r="AP1328" s="36"/>
      <c r="AQ1328" s="36"/>
      <c r="AR1328" s="36"/>
      <c r="AS1328" s="36"/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  <c r="BG1328" s="36"/>
      <c r="BH1328" s="36"/>
      <c r="BI1328" s="36"/>
      <c r="BJ1328" s="36"/>
      <c r="BK1328" s="36"/>
      <c r="BL1328" s="36"/>
      <c r="BM1328" s="36"/>
      <c r="BN1328" s="36"/>
      <c r="BO1328" s="36"/>
      <c r="BP1328" s="36"/>
      <c r="BQ1328" s="36"/>
      <c r="BR1328" s="36"/>
      <c r="BS1328" s="36"/>
      <c r="BT1328" s="36"/>
      <c r="BU1328" s="36"/>
      <c r="BV1328" s="36"/>
      <c r="BW1328" s="36"/>
      <c r="BX1328" s="36"/>
      <c r="BY1328" s="36"/>
      <c r="BZ1328" s="36"/>
      <c r="CA1328" s="36"/>
      <c r="CB1328" s="36"/>
      <c r="CC1328" s="36"/>
      <c r="CD1328" s="36"/>
      <c r="CE1328" s="36"/>
      <c r="CF1328" s="36"/>
      <c r="CG1328" s="36"/>
      <c r="CH1328" s="36"/>
      <c r="CI1328" s="36"/>
      <c r="CJ1328" s="36"/>
      <c r="CK1328" s="36"/>
      <c r="CL1328" s="36"/>
      <c r="CM1328" s="36"/>
      <c r="CN1328" s="36"/>
      <c r="CO1328" s="36"/>
      <c r="CP1328" s="36"/>
      <c r="CQ1328" s="36"/>
      <c r="CR1328" s="36"/>
      <c r="CS1328" s="36"/>
      <c r="CT1328" s="36"/>
      <c r="CU1328" s="36"/>
      <c r="CV1328" s="36"/>
      <c r="CW1328" s="36"/>
      <c r="CX1328" s="36"/>
      <c r="CY1328" s="36"/>
      <c r="CZ1328" s="36"/>
      <c r="DA1328" s="36"/>
      <c r="DB1328" s="36"/>
      <c r="DC1328" s="36"/>
      <c r="DD1328" s="36"/>
      <c r="DE1328" s="36"/>
    </row>
    <row r="1329" spans="2:109" x14ac:dyDescent="0.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36"/>
      <c r="BN1329" s="36"/>
      <c r="BO1329" s="36"/>
      <c r="BP1329" s="36"/>
      <c r="BQ1329" s="36"/>
      <c r="BR1329" s="36"/>
      <c r="BS1329" s="36"/>
      <c r="BT1329" s="36"/>
      <c r="BU1329" s="36"/>
      <c r="BV1329" s="36"/>
      <c r="BW1329" s="36"/>
      <c r="BX1329" s="36"/>
      <c r="BY1329" s="36"/>
      <c r="BZ1329" s="36"/>
      <c r="CA1329" s="36"/>
      <c r="CB1329" s="36"/>
      <c r="CC1329" s="36"/>
      <c r="CD1329" s="36"/>
      <c r="CE1329" s="36"/>
      <c r="CF1329" s="36"/>
      <c r="CG1329" s="36"/>
      <c r="CH1329" s="36"/>
      <c r="CI1329" s="36"/>
      <c r="CJ1329" s="36"/>
      <c r="CK1329" s="36"/>
      <c r="CL1329" s="36"/>
      <c r="CM1329" s="36"/>
      <c r="CN1329" s="36"/>
      <c r="CO1329" s="36"/>
      <c r="CP1329" s="36"/>
      <c r="CQ1329" s="36"/>
      <c r="CR1329" s="36"/>
      <c r="CS1329" s="36"/>
      <c r="CT1329" s="36"/>
      <c r="CU1329" s="36"/>
      <c r="CV1329" s="36"/>
      <c r="CW1329" s="36"/>
      <c r="CX1329" s="36"/>
      <c r="CY1329" s="36"/>
      <c r="CZ1329" s="36"/>
      <c r="DA1329" s="36"/>
      <c r="DB1329" s="36"/>
      <c r="DC1329" s="36"/>
      <c r="DD1329" s="36"/>
      <c r="DE1329" s="36"/>
    </row>
    <row r="1330" spans="2:109" x14ac:dyDescent="0.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6"/>
      <c r="BN1330" s="36"/>
      <c r="BO1330" s="36"/>
      <c r="BP1330" s="36"/>
      <c r="BQ1330" s="36"/>
      <c r="BR1330" s="36"/>
      <c r="BS1330" s="36"/>
      <c r="BT1330" s="36"/>
      <c r="BU1330" s="36"/>
      <c r="BV1330" s="36"/>
      <c r="BW1330" s="36"/>
      <c r="BX1330" s="36"/>
      <c r="BY1330" s="36"/>
      <c r="BZ1330" s="36"/>
      <c r="CA1330" s="36"/>
      <c r="CB1330" s="36"/>
      <c r="CC1330" s="36"/>
      <c r="CD1330" s="36"/>
      <c r="CE1330" s="36"/>
      <c r="CF1330" s="36"/>
      <c r="CG1330" s="36"/>
      <c r="CH1330" s="36"/>
      <c r="CI1330" s="36"/>
      <c r="CJ1330" s="36"/>
      <c r="CK1330" s="36"/>
      <c r="CL1330" s="36"/>
      <c r="CM1330" s="36"/>
      <c r="CN1330" s="36"/>
      <c r="CO1330" s="36"/>
      <c r="CP1330" s="36"/>
      <c r="CQ1330" s="36"/>
      <c r="CR1330" s="36"/>
      <c r="CS1330" s="36"/>
      <c r="CT1330" s="36"/>
      <c r="CU1330" s="36"/>
      <c r="CV1330" s="36"/>
      <c r="CW1330" s="36"/>
      <c r="CX1330" s="36"/>
      <c r="CY1330" s="36"/>
      <c r="CZ1330" s="36"/>
      <c r="DA1330" s="36"/>
      <c r="DB1330" s="36"/>
      <c r="DC1330" s="36"/>
      <c r="DD1330" s="36"/>
      <c r="DE1330" s="36"/>
    </row>
    <row r="1331" spans="2:109" x14ac:dyDescent="0.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36"/>
      <c r="BN1331" s="36"/>
      <c r="BO1331" s="36"/>
      <c r="BP1331" s="36"/>
      <c r="BQ1331" s="36"/>
      <c r="BR1331" s="36"/>
      <c r="BS1331" s="36"/>
      <c r="BT1331" s="36"/>
      <c r="BU1331" s="36"/>
      <c r="BV1331" s="36"/>
      <c r="BW1331" s="36"/>
      <c r="BX1331" s="36"/>
      <c r="BY1331" s="36"/>
      <c r="BZ1331" s="36"/>
      <c r="CA1331" s="36"/>
      <c r="CB1331" s="36"/>
      <c r="CC1331" s="36"/>
      <c r="CD1331" s="36"/>
      <c r="CE1331" s="36"/>
      <c r="CF1331" s="36"/>
      <c r="CG1331" s="36"/>
      <c r="CH1331" s="36"/>
      <c r="CI1331" s="36"/>
      <c r="CJ1331" s="36"/>
      <c r="CK1331" s="36"/>
      <c r="CL1331" s="36"/>
      <c r="CM1331" s="36"/>
      <c r="CN1331" s="36"/>
      <c r="CO1331" s="36"/>
      <c r="CP1331" s="36"/>
      <c r="CQ1331" s="36"/>
      <c r="CR1331" s="36"/>
      <c r="CS1331" s="36"/>
      <c r="CT1331" s="36"/>
      <c r="CU1331" s="36"/>
      <c r="CV1331" s="36"/>
      <c r="CW1331" s="36"/>
      <c r="CX1331" s="36"/>
      <c r="CY1331" s="36"/>
      <c r="CZ1331" s="36"/>
      <c r="DA1331" s="36"/>
      <c r="DB1331" s="36"/>
      <c r="DC1331" s="36"/>
      <c r="DD1331" s="36"/>
      <c r="DE1331" s="36"/>
    </row>
    <row r="1332" spans="2:109" x14ac:dyDescent="0.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F1332" s="36"/>
      <c r="AG1332" s="36"/>
      <c r="AH1332" s="36"/>
      <c r="AI1332" s="36"/>
      <c r="AJ1332" s="36"/>
      <c r="AK1332" s="36"/>
      <c r="AL1332" s="36"/>
      <c r="AM1332" s="36"/>
      <c r="AN1332" s="36"/>
      <c r="AO1332" s="36"/>
      <c r="AP1332" s="36"/>
      <c r="AQ1332" s="36"/>
      <c r="AR1332" s="36"/>
      <c r="AS1332" s="36"/>
      <c r="AT1332" s="36"/>
      <c r="AU1332" s="36"/>
      <c r="AV1332" s="36"/>
      <c r="AW1332" s="36"/>
      <c r="AX1332" s="36"/>
      <c r="AY1332" s="36"/>
      <c r="AZ1332" s="36"/>
      <c r="BA1332" s="36"/>
      <c r="BB1332" s="36"/>
      <c r="BC1332" s="36"/>
      <c r="BD1332" s="36"/>
      <c r="BE1332" s="36"/>
      <c r="BF1332" s="36"/>
      <c r="BG1332" s="36"/>
      <c r="BH1332" s="36"/>
      <c r="BI1332" s="36"/>
      <c r="BJ1332" s="36"/>
      <c r="BK1332" s="36"/>
      <c r="BL1332" s="36"/>
      <c r="BM1332" s="36"/>
      <c r="BN1332" s="36"/>
      <c r="BO1332" s="36"/>
      <c r="BP1332" s="36"/>
      <c r="BQ1332" s="36"/>
      <c r="BR1332" s="36"/>
      <c r="BS1332" s="36"/>
      <c r="BT1332" s="36"/>
      <c r="BU1332" s="36"/>
      <c r="BV1332" s="36"/>
      <c r="BW1332" s="36"/>
      <c r="BX1332" s="36"/>
      <c r="BY1332" s="36"/>
      <c r="BZ1332" s="36"/>
      <c r="CA1332" s="36"/>
      <c r="CB1332" s="36"/>
      <c r="CC1332" s="36"/>
      <c r="CD1332" s="36"/>
      <c r="CE1332" s="36"/>
      <c r="CF1332" s="36"/>
      <c r="CG1332" s="36"/>
      <c r="CH1332" s="36"/>
      <c r="CI1332" s="36"/>
      <c r="CJ1332" s="36"/>
      <c r="CK1332" s="36"/>
      <c r="CL1332" s="36"/>
      <c r="CM1332" s="36"/>
      <c r="CN1332" s="36"/>
      <c r="CO1332" s="36"/>
      <c r="CP1332" s="36"/>
      <c r="CQ1332" s="36"/>
      <c r="CR1332" s="36"/>
      <c r="CS1332" s="36"/>
      <c r="CT1332" s="36"/>
      <c r="CU1332" s="36"/>
      <c r="CV1332" s="36"/>
      <c r="CW1332" s="36"/>
      <c r="CX1332" s="36"/>
      <c r="CY1332" s="36"/>
      <c r="CZ1332" s="36"/>
      <c r="DA1332" s="36"/>
      <c r="DB1332" s="36"/>
      <c r="DC1332" s="36"/>
      <c r="DD1332" s="36"/>
      <c r="DE1332" s="36"/>
    </row>
    <row r="1333" spans="2:109" x14ac:dyDescent="0.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F1333" s="36"/>
      <c r="AG1333" s="36"/>
      <c r="AH1333" s="36"/>
      <c r="AI1333" s="36"/>
      <c r="AJ1333" s="36"/>
      <c r="AK1333" s="36"/>
      <c r="AL1333" s="36"/>
      <c r="AM1333" s="36"/>
      <c r="AN1333" s="36"/>
      <c r="AO1333" s="36"/>
      <c r="AP1333" s="36"/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  <c r="BG1333" s="36"/>
      <c r="BH1333" s="36"/>
      <c r="BI1333" s="36"/>
      <c r="BJ1333" s="36"/>
      <c r="BK1333" s="36"/>
      <c r="BL1333" s="36"/>
      <c r="BM1333" s="36"/>
      <c r="BN1333" s="36"/>
      <c r="BO1333" s="36"/>
      <c r="BP1333" s="36"/>
      <c r="BQ1333" s="36"/>
      <c r="BR1333" s="36"/>
      <c r="BS1333" s="36"/>
      <c r="BT1333" s="36"/>
      <c r="BU1333" s="36"/>
      <c r="BV1333" s="36"/>
      <c r="BW1333" s="36"/>
      <c r="BX1333" s="36"/>
      <c r="BY1333" s="36"/>
      <c r="BZ1333" s="36"/>
      <c r="CA1333" s="36"/>
      <c r="CB1333" s="36"/>
      <c r="CC1333" s="36"/>
      <c r="CD1333" s="36"/>
      <c r="CE1333" s="36"/>
      <c r="CF1333" s="36"/>
      <c r="CG1333" s="36"/>
      <c r="CH1333" s="36"/>
      <c r="CI1333" s="36"/>
      <c r="CJ1333" s="36"/>
      <c r="CK1333" s="36"/>
      <c r="CL1333" s="36"/>
      <c r="CM1333" s="36"/>
      <c r="CN1333" s="36"/>
      <c r="CO1333" s="36"/>
      <c r="CP1333" s="36"/>
      <c r="CQ1333" s="36"/>
      <c r="CR1333" s="36"/>
      <c r="CS1333" s="36"/>
      <c r="CT1333" s="36"/>
      <c r="CU1333" s="36"/>
      <c r="CV1333" s="36"/>
      <c r="CW1333" s="36"/>
      <c r="CX1333" s="36"/>
      <c r="CY1333" s="36"/>
      <c r="CZ1333" s="36"/>
      <c r="DA1333" s="36"/>
      <c r="DB1333" s="36"/>
      <c r="DC1333" s="36"/>
      <c r="DD1333" s="36"/>
      <c r="DE1333" s="36"/>
    </row>
    <row r="1334" spans="2:109" x14ac:dyDescent="0.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6"/>
      <c r="BN1334" s="36"/>
      <c r="BO1334" s="36"/>
      <c r="BP1334" s="36"/>
      <c r="BQ1334" s="36"/>
      <c r="BR1334" s="36"/>
      <c r="BS1334" s="36"/>
      <c r="BT1334" s="36"/>
      <c r="BU1334" s="36"/>
      <c r="BV1334" s="36"/>
      <c r="BW1334" s="36"/>
      <c r="BX1334" s="36"/>
      <c r="BY1334" s="36"/>
      <c r="BZ1334" s="36"/>
      <c r="CA1334" s="36"/>
      <c r="CB1334" s="36"/>
      <c r="CC1334" s="36"/>
      <c r="CD1334" s="36"/>
      <c r="CE1334" s="36"/>
      <c r="CF1334" s="36"/>
      <c r="CG1334" s="36"/>
      <c r="CH1334" s="36"/>
      <c r="CI1334" s="36"/>
      <c r="CJ1334" s="36"/>
      <c r="CK1334" s="36"/>
      <c r="CL1334" s="36"/>
      <c r="CM1334" s="36"/>
      <c r="CN1334" s="36"/>
      <c r="CO1334" s="36"/>
      <c r="CP1334" s="36"/>
      <c r="CQ1334" s="36"/>
      <c r="CR1334" s="36"/>
      <c r="CS1334" s="36"/>
      <c r="CT1334" s="36"/>
      <c r="CU1334" s="36"/>
      <c r="CV1334" s="36"/>
      <c r="CW1334" s="36"/>
      <c r="CX1334" s="36"/>
      <c r="CY1334" s="36"/>
      <c r="CZ1334" s="36"/>
      <c r="DA1334" s="36"/>
      <c r="DB1334" s="36"/>
      <c r="DC1334" s="36"/>
      <c r="DD1334" s="36"/>
      <c r="DE1334" s="36"/>
    </row>
    <row r="1335" spans="2:109" x14ac:dyDescent="0.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36"/>
      <c r="BN1335" s="36"/>
      <c r="BO1335" s="36"/>
      <c r="BP1335" s="36"/>
      <c r="BQ1335" s="36"/>
      <c r="BR1335" s="36"/>
      <c r="BS1335" s="36"/>
      <c r="BT1335" s="36"/>
      <c r="BU1335" s="36"/>
      <c r="BV1335" s="36"/>
      <c r="BW1335" s="36"/>
      <c r="BX1335" s="36"/>
      <c r="BY1335" s="36"/>
      <c r="BZ1335" s="36"/>
      <c r="CA1335" s="36"/>
      <c r="CB1335" s="36"/>
      <c r="CC1335" s="36"/>
      <c r="CD1335" s="36"/>
      <c r="CE1335" s="36"/>
      <c r="CF1335" s="36"/>
      <c r="CG1335" s="36"/>
      <c r="CH1335" s="36"/>
      <c r="CI1335" s="36"/>
      <c r="CJ1335" s="36"/>
      <c r="CK1335" s="36"/>
      <c r="CL1335" s="36"/>
      <c r="CM1335" s="36"/>
      <c r="CN1335" s="36"/>
      <c r="CO1335" s="36"/>
      <c r="CP1335" s="36"/>
      <c r="CQ1335" s="36"/>
      <c r="CR1335" s="36"/>
      <c r="CS1335" s="36"/>
      <c r="CT1335" s="36"/>
      <c r="CU1335" s="36"/>
      <c r="CV1335" s="36"/>
      <c r="CW1335" s="36"/>
      <c r="CX1335" s="36"/>
      <c r="CY1335" s="36"/>
      <c r="CZ1335" s="36"/>
      <c r="DA1335" s="36"/>
      <c r="DB1335" s="36"/>
      <c r="DC1335" s="36"/>
      <c r="DD1335" s="36"/>
      <c r="DE1335" s="36"/>
    </row>
    <row r="1336" spans="2:109" x14ac:dyDescent="0.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6"/>
      <c r="BN1336" s="36"/>
      <c r="BO1336" s="36"/>
      <c r="BP1336" s="36"/>
      <c r="BQ1336" s="36"/>
      <c r="BR1336" s="36"/>
      <c r="BS1336" s="36"/>
      <c r="BT1336" s="36"/>
      <c r="BU1336" s="36"/>
      <c r="BV1336" s="36"/>
      <c r="BW1336" s="36"/>
      <c r="BX1336" s="36"/>
      <c r="BY1336" s="36"/>
      <c r="BZ1336" s="36"/>
      <c r="CA1336" s="36"/>
      <c r="CB1336" s="36"/>
      <c r="CC1336" s="36"/>
      <c r="CD1336" s="36"/>
      <c r="CE1336" s="36"/>
      <c r="CF1336" s="36"/>
      <c r="CG1336" s="36"/>
      <c r="CH1336" s="36"/>
      <c r="CI1336" s="36"/>
      <c r="CJ1336" s="36"/>
      <c r="CK1336" s="36"/>
      <c r="CL1336" s="36"/>
      <c r="CM1336" s="36"/>
      <c r="CN1336" s="36"/>
      <c r="CO1336" s="36"/>
      <c r="CP1336" s="36"/>
      <c r="CQ1336" s="36"/>
      <c r="CR1336" s="36"/>
      <c r="CS1336" s="36"/>
      <c r="CT1336" s="36"/>
      <c r="CU1336" s="36"/>
      <c r="CV1336" s="36"/>
      <c r="CW1336" s="36"/>
      <c r="CX1336" s="36"/>
      <c r="CY1336" s="36"/>
      <c r="CZ1336" s="36"/>
      <c r="DA1336" s="36"/>
      <c r="DB1336" s="36"/>
      <c r="DC1336" s="36"/>
      <c r="DD1336" s="36"/>
      <c r="DE1336" s="36"/>
    </row>
    <row r="1337" spans="2:109" x14ac:dyDescent="0.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6"/>
      <c r="BN1337" s="36"/>
      <c r="BO1337" s="36"/>
      <c r="BP1337" s="36"/>
      <c r="BQ1337" s="36"/>
      <c r="BR1337" s="36"/>
      <c r="BS1337" s="36"/>
      <c r="BT1337" s="36"/>
      <c r="BU1337" s="36"/>
      <c r="BV1337" s="36"/>
      <c r="BW1337" s="36"/>
      <c r="BX1337" s="36"/>
      <c r="BY1337" s="36"/>
      <c r="BZ1337" s="36"/>
      <c r="CA1337" s="36"/>
      <c r="CB1337" s="36"/>
      <c r="CC1337" s="36"/>
      <c r="CD1337" s="36"/>
      <c r="CE1337" s="36"/>
      <c r="CF1337" s="36"/>
      <c r="CG1337" s="36"/>
      <c r="CH1337" s="36"/>
      <c r="CI1337" s="36"/>
      <c r="CJ1337" s="36"/>
      <c r="CK1337" s="36"/>
      <c r="CL1337" s="36"/>
      <c r="CM1337" s="36"/>
      <c r="CN1337" s="36"/>
      <c r="CO1337" s="36"/>
      <c r="CP1337" s="36"/>
      <c r="CQ1337" s="36"/>
      <c r="CR1337" s="36"/>
      <c r="CS1337" s="36"/>
      <c r="CT1337" s="36"/>
      <c r="CU1337" s="36"/>
      <c r="CV1337" s="36"/>
      <c r="CW1337" s="36"/>
      <c r="CX1337" s="36"/>
      <c r="CY1337" s="36"/>
      <c r="CZ1337" s="36"/>
      <c r="DA1337" s="36"/>
      <c r="DB1337" s="36"/>
      <c r="DC1337" s="36"/>
      <c r="DD1337" s="36"/>
      <c r="DE1337" s="36"/>
    </row>
    <row r="1338" spans="2:109" x14ac:dyDescent="0.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F1338" s="36"/>
      <c r="AG1338" s="36"/>
      <c r="AH1338" s="36"/>
      <c r="AI1338" s="36"/>
      <c r="AJ1338" s="36"/>
      <c r="AK1338" s="36"/>
      <c r="AL1338" s="36"/>
      <c r="AM1338" s="36"/>
      <c r="AN1338" s="36"/>
      <c r="AO1338" s="36"/>
      <c r="AP1338" s="36"/>
      <c r="AQ1338" s="36"/>
      <c r="AR1338" s="36"/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  <c r="BG1338" s="36"/>
      <c r="BH1338" s="36"/>
      <c r="BI1338" s="36"/>
      <c r="BJ1338" s="36"/>
      <c r="BK1338" s="36"/>
      <c r="BL1338" s="36"/>
      <c r="BM1338" s="36"/>
      <c r="BN1338" s="36"/>
      <c r="BO1338" s="36"/>
      <c r="BP1338" s="36"/>
      <c r="BQ1338" s="36"/>
      <c r="BR1338" s="36"/>
      <c r="BS1338" s="36"/>
      <c r="BT1338" s="36"/>
      <c r="BU1338" s="36"/>
      <c r="BV1338" s="36"/>
      <c r="BW1338" s="36"/>
      <c r="BX1338" s="36"/>
      <c r="BY1338" s="36"/>
      <c r="BZ1338" s="36"/>
      <c r="CA1338" s="36"/>
      <c r="CB1338" s="36"/>
      <c r="CC1338" s="36"/>
      <c r="CD1338" s="36"/>
      <c r="CE1338" s="36"/>
      <c r="CF1338" s="36"/>
      <c r="CG1338" s="36"/>
      <c r="CH1338" s="36"/>
      <c r="CI1338" s="36"/>
      <c r="CJ1338" s="36"/>
      <c r="CK1338" s="36"/>
      <c r="CL1338" s="36"/>
      <c r="CM1338" s="36"/>
      <c r="CN1338" s="36"/>
      <c r="CO1338" s="36"/>
      <c r="CP1338" s="36"/>
      <c r="CQ1338" s="36"/>
      <c r="CR1338" s="36"/>
      <c r="CS1338" s="36"/>
      <c r="CT1338" s="36"/>
      <c r="CU1338" s="36"/>
      <c r="CV1338" s="36"/>
      <c r="CW1338" s="36"/>
      <c r="CX1338" s="36"/>
      <c r="CY1338" s="36"/>
      <c r="CZ1338" s="36"/>
      <c r="DA1338" s="36"/>
      <c r="DB1338" s="36"/>
      <c r="DC1338" s="36"/>
      <c r="DD1338" s="36"/>
      <c r="DE1338" s="36"/>
    </row>
    <row r="1339" spans="2:109" x14ac:dyDescent="0.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F1339" s="36"/>
      <c r="AG1339" s="36"/>
      <c r="AH1339" s="36"/>
      <c r="AI1339" s="36"/>
      <c r="AJ1339" s="36"/>
      <c r="AK1339" s="36"/>
      <c r="AL1339" s="36"/>
      <c r="AM1339" s="36"/>
      <c r="AN1339" s="36"/>
      <c r="AO1339" s="36"/>
      <c r="AP1339" s="36"/>
      <c r="AQ1339" s="36"/>
      <c r="AR1339" s="36"/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  <c r="BG1339" s="36"/>
      <c r="BH1339" s="36"/>
      <c r="BI1339" s="36"/>
      <c r="BJ1339" s="36"/>
      <c r="BK1339" s="36"/>
      <c r="BL1339" s="36"/>
      <c r="BM1339" s="36"/>
      <c r="BN1339" s="36"/>
      <c r="BO1339" s="36"/>
      <c r="BP1339" s="36"/>
      <c r="BQ1339" s="36"/>
      <c r="BR1339" s="36"/>
      <c r="BS1339" s="36"/>
      <c r="BT1339" s="36"/>
      <c r="BU1339" s="36"/>
      <c r="BV1339" s="36"/>
      <c r="BW1339" s="36"/>
      <c r="BX1339" s="36"/>
      <c r="BY1339" s="36"/>
      <c r="BZ1339" s="36"/>
      <c r="CA1339" s="36"/>
      <c r="CB1339" s="36"/>
      <c r="CC1339" s="36"/>
      <c r="CD1339" s="36"/>
      <c r="CE1339" s="36"/>
      <c r="CF1339" s="36"/>
      <c r="CG1339" s="36"/>
      <c r="CH1339" s="36"/>
      <c r="CI1339" s="36"/>
      <c r="CJ1339" s="36"/>
      <c r="CK1339" s="36"/>
      <c r="CL1339" s="36"/>
      <c r="CM1339" s="36"/>
      <c r="CN1339" s="36"/>
      <c r="CO1339" s="36"/>
      <c r="CP1339" s="36"/>
      <c r="CQ1339" s="36"/>
      <c r="CR1339" s="36"/>
      <c r="CS1339" s="36"/>
      <c r="CT1339" s="36"/>
      <c r="CU1339" s="36"/>
      <c r="CV1339" s="36"/>
      <c r="CW1339" s="36"/>
      <c r="CX1339" s="36"/>
      <c r="CY1339" s="36"/>
      <c r="CZ1339" s="36"/>
      <c r="DA1339" s="36"/>
      <c r="DB1339" s="36"/>
      <c r="DC1339" s="36"/>
      <c r="DD1339" s="36"/>
      <c r="DE1339" s="36"/>
    </row>
    <row r="1340" spans="2:109" x14ac:dyDescent="0.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F1340" s="36"/>
      <c r="AG1340" s="36"/>
      <c r="AH1340" s="36"/>
      <c r="AI1340" s="36"/>
      <c r="AJ1340" s="36"/>
      <c r="AK1340" s="36"/>
      <c r="AL1340" s="36"/>
      <c r="AM1340" s="36"/>
      <c r="AN1340" s="36"/>
      <c r="AO1340" s="36"/>
      <c r="AP1340" s="36"/>
      <c r="AQ1340" s="36"/>
      <c r="AR1340" s="36"/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  <c r="BG1340" s="36"/>
      <c r="BH1340" s="36"/>
      <c r="BI1340" s="36"/>
      <c r="BJ1340" s="36"/>
      <c r="BK1340" s="36"/>
      <c r="BL1340" s="36"/>
      <c r="BM1340" s="36"/>
      <c r="BN1340" s="36"/>
      <c r="BO1340" s="36"/>
      <c r="BP1340" s="36"/>
      <c r="BQ1340" s="36"/>
      <c r="BR1340" s="36"/>
      <c r="BS1340" s="36"/>
      <c r="BT1340" s="36"/>
      <c r="BU1340" s="36"/>
      <c r="BV1340" s="36"/>
      <c r="BW1340" s="36"/>
      <c r="BX1340" s="36"/>
      <c r="BY1340" s="36"/>
      <c r="BZ1340" s="36"/>
      <c r="CA1340" s="36"/>
      <c r="CB1340" s="36"/>
      <c r="CC1340" s="36"/>
      <c r="CD1340" s="36"/>
      <c r="CE1340" s="36"/>
      <c r="CF1340" s="36"/>
      <c r="CG1340" s="36"/>
      <c r="CH1340" s="36"/>
      <c r="CI1340" s="36"/>
      <c r="CJ1340" s="36"/>
      <c r="CK1340" s="36"/>
      <c r="CL1340" s="36"/>
      <c r="CM1340" s="36"/>
      <c r="CN1340" s="36"/>
      <c r="CO1340" s="36"/>
      <c r="CP1340" s="36"/>
      <c r="CQ1340" s="36"/>
      <c r="CR1340" s="36"/>
      <c r="CS1340" s="36"/>
      <c r="CT1340" s="36"/>
      <c r="CU1340" s="36"/>
      <c r="CV1340" s="36"/>
      <c r="CW1340" s="36"/>
      <c r="CX1340" s="36"/>
      <c r="CY1340" s="36"/>
      <c r="CZ1340" s="36"/>
      <c r="DA1340" s="36"/>
      <c r="DB1340" s="36"/>
      <c r="DC1340" s="36"/>
      <c r="DD1340" s="36"/>
      <c r="DE1340" s="36"/>
    </row>
    <row r="1341" spans="2:109" x14ac:dyDescent="0.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6"/>
      <c r="AR1341" s="36"/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  <c r="BG1341" s="36"/>
      <c r="BH1341" s="36"/>
      <c r="BI1341" s="36"/>
      <c r="BJ1341" s="36"/>
      <c r="BK1341" s="36"/>
      <c r="BL1341" s="36"/>
      <c r="BM1341" s="36"/>
      <c r="BN1341" s="36"/>
      <c r="BO1341" s="36"/>
      <c r="BP1341" s="36"/>
      <c r="BQ1341" s="36"/>
      <c r="BR1341" s="36"/>
      <c r="BS1341" s="36"/>
      <c r="BT1341" s="36"/>
      <c r="BU1341" s="36"/>
      <c r="BV1341" s="36"/>
      <c r="BW1341" s="36"/>
      <c r="BX1341" s="36"/>
      <c r="BY1341" s="36"/>
      <c r="BZ1341" s="36"/>
      <c r="CA1341" s="36"/>
      <c r="CB1341" s="36"/>
      <c r="CC1341" s="36"/>
      <c r="CD1341" s="36"/>
      <c r="CE1341" s="36"/>
      <c r="CF1341" s="36"/>
      <c r="CG1341" s="36"/>
      <c r="CH1341" s="36"/>
      <c r="CI1341" s="36"/>
      <c r="CJ1341" s="36"/>
      <c r="CK1341" s="36"/>
      <c r="CL1341" s="36"/>
      <c r="CM1341" s="36"/>
      <c r="CN1341" s="36"/>
      <c r="CO1341" s="36"/>
      <c r="CP1341" s="36"/>
      <c r="CQ1341" s="36"/>
      <c r="CR1341" s="36"/>
      <c r="CS1341" s="36"/>
      <c r="CT1341" s="36"/>
      <c r="CU1341" s="36"/>
      <c r="CV1341" s="36"/>
      <c r="CW1341" s="36"/>
      <c r="CX1341" s="36"/>
      <c r="CY1341" s="36"/>
      <c r="CZ1341" s="36"/>
      <c r="DA1341" s="36"/>
      <c r="DB1341" s="36"/>
      <c r="DC1341" s="36"/>
      <c r="DD1341" s="36"/>
      <c r="DE1341" s="36"/>
    </row>
    <row r="1342" spans="2:109" x14ac:dyDescent="0.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F1342" s="36"/>
      <c r="AG1342" s="36"/>
      <c r="AH1342" s="36"/>
      <c r="AI1342" s="36"/>
      <c r="AJ1342" s="36"/>
      <c r="AK1342" s="36"/>
      <c r="AL1342" s="36"/>
      <c r="AM1342" s="36"/>
      <c r="AN1342" s="36"/>
      <c r="AO1342" s="36"/>
      <c r="AP1342" s="36"/>
      <c r="AQ1342" s="36"/>
      <c r="AR1342" s="36"/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  <c r="BG1342" s="36"/>
      <c r="BH1342" s="36"/>
      <c r="BI1342" s="36"/>
      <c r="BJ1342" s="36"/>
      <c r="BK1342" s="36"/>
      <c r="BL1342" s="36"/>
      <c r="BM1342" s="36"/>
      <c r="BN1342" s="36"/>
      <c r="BO1342" s="36"/>
      <c r="BP1342" s="36"/>
      <c r="BQ1342" s="36"/>
      <c r="BR1342" s="36"/>
      <c r="BS1342" s="36"/>
      <c r="BT1342" s="36"/>
      <c r="BU1342" s="36"/>
      <c r="BV1342" s="36"/>
      <c r="BW1342" s="36"/>
      <c r="BX1342" s="36"/>
      <c r="BY1342" s="36"/>
      <c r="BZ1342" s="36"/>
      <c r="CA1342" s="36"/>
      <c r="CB1342" s="36"/>
      <c r="CC1342" s="36"/>
      <c r="CD1342" s="36"/>
      <c r="CE1342" s="36"/>
      <c r="CF1342" s="36"/>
      <c r="CG1342" s="36"/>
      <c r="CH1342" s="36"/>
      <c r="CI1342" s="36"/>
      <c r="CJ1342" s="36"/>
      <c r="CK1342" s="36"/>
      <c r="CL1342" s="36"/>
      <c r="CM1342" s="36"/>
      <c r="CN1342" s="36"/>
      <c r="CO1342" s="36"/>
      <c r="CP1342" s="36"/>
      <c r="CQ1342" s="36"/>
      <c r="CR1342" s="36"/>
      <c r="CS1342" s="36"/>
      <c r="CT1342" s="36"/>
      <c r="CU1342" s="36"/>
      <c r="CV1342" s="36"/>
      <c r="CW1342" s="36"/>
      <c r="CX1342" s="36"/>
      <c r="CY1342" s="36"/>
      <c r="CZ1342" s="36"/>
      <c r="DA1342" s="36"/>
      <c r="DB1342" s="36"/>
      <c r="DC1342" s="36"/>
      <c r="DD1342" s="36"/>
      <c r="DE1342" s="36"/>
    </row>
    <row r="1343" spans="2:109" x14ac:dyDescent="0.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F1343" s="36"/>
      <c r="AG1343" s="36"/>
      <c r="AH1343" s="36"/>
      <c r="AI1343" s="36"/>
      <c r="AJ1343" s="36"/>
      <c r="AK1343" s="36"/>
      <c r="AL1343" s="36"/>
      <c r="AM1343" s="36"/>
      <c r="AN1343" s="36"/>
      <c r="AO1343" s="36"/>
      <c r="AP1343" s="36"/>
      <c r="AQ1343" s="36"/>
      <c r="AR1343" s="36"/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  <c r="BG1343" s="36"/>
      <c r="BH1343" s="36"/>
      <c r="BI1343" s="36"/>
      <c r="BJ1343" s="36"/>
      <c r="BK1343" s="36"/>
      <c r="BL1343" s="36"/>
      <c r="BM1343" s="36"/>
      <c r="BN1343" s="36"/>
      <c r="BO1343" s="36"/>
      <c r="BP1343" s="36"/>
      <c r="BQ1343" s="36"/>
      <c r="BR1343" s="36"/>
      <c r="BS1343" s="36"/>
      <c r="BT1343" s="36"/>
      <c r="BU1343" s="36"/>
      <c r="BV1343" s="36"/>
      <c r="BW1343" s="36"/>
      <c r="BX1343" s="36"/>
      <c r="BY1343" s="36"/>
      <c r="BZ1343" s="36"/>
      <c r="CA1343" s="36"/>
      <c r="CB1343" s="36"/>
      <c r="CC1343" s="36"/>
      <c r="CD1343" s="36"/>
      <c r="CE1343" s="36"/>
      <c r="CF1343" s="36"/>
      <c r="CG1343" s="36"/>
      <c r="CH1343" s="36"/>
      <c r="CI1343" s="36"/>
      <c r="CJ1343" s="36"/>
      <c r="CK1343" s="36"/>
      <c r="CL1343" s="36"/>
      <c r="CM1343" s="36"/>
      <c r="CN1343" s="36"/>
      <c r="CO1343" s="36"/>
      <c r="CP1343" s="36"/>
      <c r="CQ1343" s="36"/>
      <c r="CR1343" s="36"/>
      <c r="CS1343" s="36"/>
      <c r="CT1343" s="36"/>
      <c r="CU1343" s="36"/>
      <c r="CV1343" s="36"/>
      <c r="CW1343" s="36"/>
      <c r="CX1343" s="36"/>
      <c r="CY1343" s="36"/>
      <c r="CZ1343" s="36"/>
      <c r="DA1343" s="36"/>
      <c r="DB1343" s="36"/>
      <c r="DC1343" s="36"/>
      <c r="DD1343" s="36"/>
      <c r="DE1343" s="36"/>
    </row>
    <row r="1344" spans="2:109" x14ac:dyDescent="0.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6"/>
      <c r="BN1344" s="36"/>
      <c r="BO1344" s="36"/>
      <c r="BP1344" s="36"/>
      <c r="BQ1344" s="36"/>
      <c r="BR1344" s="36"/>
      <c r="BS1344" s="36"/>
      <c r="BT1344" s="36"/>
      <c r="BU1344" s="36"/>
      <c r="BV1344" s="36"/>
      <c r="BW1344" s="36"/>
      <c r="BX1344" s="36"/>
      <c r="BY1344" s="36"/>
      <c r="BZ1344" s="36"/>
      <c r="CA1344" s="36"/>
      <c r="CB1344" s="36"/>
      <c r="CC1344" s="36"/>
      <c r="CD1344" s="36"/>
      <c r="CE1344" s="36"/>
      <c r="CF1344" s="36"/>
      <c r="CG1344" s="36"/>
      <c r="CH1344" s="36"/>
      <c r="CI1344" s="36"/>
      <c r="CJ1344" s="36"/>
      <c r="CK1344" s="36"/>
      <c r="CL1344" s="36"/>
      <c r="CM1344" s="36"/>
      <c r="CN1344" s="36"/>
      <c r="CO1344" s="36"/>
      <c r="CP1344" s="36"/>
      <c r="CQ1344" s="36"/>
      <c r="CR1344" s="36"/>
      <c r="CS1344" s="36"/>
      <c r="CT1344" s="36"/>
      <c r="CU1344" s="36"/>
      <c r="CV1344" s="36"/>
      <c r="CW1344" s="36"/>
      <c r="CX1344" s="36"/>
      <c r="CY1344" s="36"/>
      <c r="CZ1344" s="36"/>
      <c r="DA1344" s="36"/>
      <c r="DB1344" s="36"/>
      <c r="DC1344" s="36"/>
      <c r="DD1344" s="36"/>
      <c r="DE1344" s="36"/>
    </row>
    <row r="1345" spans="2:109" x14ac:dyDescent="0.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F1345" s="36"/>
      <c r="AG1345" s="36"/>
      <c r="AH1345" s="36"/>
      <c r="AI1345" s="36"/>
      <c r="AJ1345" s="36"/>
      <c r="AK1345" s="36"/>
      <c r="AL1345" s="36"/>
      <c r="AM1345" s="36"/>
      <c r="AN1345" s="36"/>
      <c r="AO1345" s="36"/>
      <c r="AP1345" s="36"/>
      <c r="AQ1345" s="36"/>
      <c r="AR1345" s="36"/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  <c r="BG1345" s="36"/>
      <c r="BH1345" s="36"/>
      <c r="BI1345" s="36"/>
      <c r="BJ1345" s="36"/>
      <c r="BK1345" s="36"/>
      <c r="BL1345" s="36"/>
      <c r="BM1345" s="36"/>
      <c r="BN1345" s="36"/>
      <c r="BO1345" s="36"/>
      <c r="BP1345" s="36"/>
      <c r="BQ1345" s="36"/>
      <c r="BR1345" s="36"/>
      <c r="BS1345" s="36"/>
      <c r="BT1345" s="36"/>
      <c r="BU1345" s="36"/>
      <c r="BV1345" s="36"/>
      <c r="BW1345" s="36"/>
      <c r="BX1345" s="36"/>
      <c r="BY1345" s="36"/>
      <c r="BZ1345" s="36"/>
      <c r="CA1345" s="36"/>
      <c r="CB1345" s="36"/>
      <c r="CC1345" s="36"/>
      <c r="CD1345" s="36"/>
      <c r="CE1345" s="36"/>
      <c r="CF1345" s="36"/>
      <c r="CG1345" s="36"/>
      <c r="CH1345" s="36"/>
      <c r="CI1345" s="36"/>
      <c r="CJ1345" s="36"/>
      <c r="CK1345" s="36"/>
      <c r="CL1345" s="36"/>
      <c r="CM1345" s="36"/>
      <c r="CN1345" s="36"/>
      <c r="CO1345" s="36"/>
      <c r="CP1345" s="36"/>
      <c r="CQ1345" s="36"/>
      <c r="CR1345" s="36"/>
      <c r="CS1345" s="36"/>
      <c r="CT1345" s="36"/>
      <c r="CU1345" s="36"/>
      <c r="CV1345" s="36"/>
      <c r="CW1345" s="36"/>
      <c r="CX1345" s="36"/>
      <c r="CY1345" s="36"/>
      <c r="CZ1345" s="36"/>
      <c r="DA1345" s="36"/>
      <c r="DB1345" s="36"/>
      <c r="DC1345" s="36"/>
      <c r="DD1345" s="36"/>
      <c r="DE1345" s="36"/>
    </row>
    <row r="1346" spans="2:109" x14ac:dyDescent="0.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F1346" s="36"/>
      <c r="AG1346" s="36"/>
      <c r="AH1346" s="36"/>
      <c r="AI1346" s="36"/>
      <c r="AJ1346" s="36"/>
      <c r="AK1346" s="36"/>
      <c r="AL1346" s="36"/>
      <c r="AM1346" s="36"/>
      <c r="AN1346" s="36"/>
      <c r="AO1346" s="36"/>
      <c r="AP1346" s="36"/>
      <c r="AQ1346" s="36"/>
      <c r="AR1346" s="36"/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  <c r="BG1346" s="36"/>
      <c r="BH1346" s="36"/>
      <c r="BI1346" s="36"/>
      <c r="BJ1346" s="36"/>
      <c r="BK1346" s="36"/>
      <c r="BL1346" s="36"/>
      <c r="BM1346" s="36"/>
      <c r="BN1346" s="36"/>
      <c r="BO1346" s="36"/>
      <c r="BP1346" s="36"/>
      <c r="BQ1346" s="36"/>
      <c r="BR1346" s="36"/>
      <c r="BS1346" s="36"/>
      <c r="BT1346" s="36"/>
      <c r="BU1346" s="36"/>
      <c r="BV1346" s="36"/>
      <c r="BW1346" s="36"/>
      <c r="BX1346" s="36"/>
      <c r="BY1346" s="36"/>
      <c r="BZ1346" s="36"/>
      <c r="CA1346" s="36"/>
      <c r="CB1346" s="36"/>
      <c r="CC1346" s="36"/>
      <c r="CD1346" s="36"/>
      <c r="CE1346" s="36"/>
      <c r="CF1346" s="36"/>
      <c r="CG1346" s="36"/>
      <c r="CH1346" s="36"/>
      <c r="CI1346" s="36"/>
      <c r="CJ1346" s="36"/>
      <c r="CK1346" s="36"/>
      <c r="CL1346" s="36"/>
      <c r="CM1346" s="36"/>
      <c r="CN1346" s="36"/>
      <c r="CO1346" s="36"/>
      <c r="CP1346" s="36"/>
      <c r="CQ1346" s="36"/>
      <c r="CR1346" s="36"/>
      <c r="CS1346" s="36"/>
      <c r="CT1346" s="36"/>
      <c r="CU1346" s="36"/>
      <c r="CV1346" s="36"/>
      <c r="CW1346" s="36"/>
      <c r="CX1346" s="36"/>
      <c r="CY1346" s="36"/>
      <c r="CZ1346" s="36"/>
      <c r="DA1346" s="36"/>
      <c r="DB1346" s="36"/>
      <c r="DC1346" s="36"/>
      <c r="DD1346" s="36"/>
      <c r="DE1346" s="36"/>
    </row>
    <row r="1347" spans="2:109" x14ac:dyDescent="0.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F1347" s="36"/>
      <c r="AG1347" s="36"/>
      <c r="AH1347" s="36"/>
      <c r="AI1347" s="36"/>
      <c r="AJ1347" s="36"/>
      <c r="AK1347" s="36"/>
      <c r="AL1347" s="36"/>
      <c r="AM1347" s="36"/>
      <c r="AN1347" s="36"/>
      <c r="AO1347" s="36"/>
      <c r="AP1347" s="36"/>
      <c r="AQ1347" s="36"/>
      <c r="AR1347" s="36"/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  <c r="BG1347" s="36"/>
      <c r="BH1347" s="36"/>
      <c r="BI1347" s="36"/>
      <c r="BJ1347" s="36"/>
      <c r="BK1347" s="36"/>
      <c r="BL1347" s="36"/>
      <c r="BM1347" s="36"/>
      <c r="BN1347" s="36"/>
      <c r="BO1347" s="36"/>
      <c r="BP1347" s="36"/>
      <c r="BQ1347" s="36"/>
      <c r="BR1347" s="36"/>
      <c r="BS1347" s="36"/>
      <c r="BT1347" s="36"/>
      <c r="BU1347" s="36"/>
      <c r="BV1347" s="36"/>
      <c r="BW1347" s="36"/>
      <c r="BX1347" s="36"/>
      <c r="BY1347" s="36"/>
      <c r="BZ1347" s="36"/>
      <c r="CA1347" s="36"/>
      <c r="CB1347" s="36"/>
      <c r="CC1347" s="36"/>
      <c r="CD1347" s="36"/>
      <c r="CE1347" s="36"/>
      <c r="CF1347" s="36"/>
      <c r="CG1347" s="36"/>
      <c r="CH1347" s="36"/>
      <c r="CI1347" s="36"/>
      <c r="CJ1347" s="36"/>
      <c r="CK1347" s="36"/>
      <c r="CL1347" s="36"/>
      <c r="CM1347" s="36"/>
      <c r="CN1347" s="36"/>
      <c r="CO1347" s="36"/>
      <c r="CP1347" s="36"/>
      <c r="CQ1347" s="36"/>
      <c r="CR1347" s="36"/>
      <c r="CS1347" s="36"/>
      <c r="CT1347" s="36"/>
      <c r="CU1347" s="36"/>
      <c r="CV1347" s="36"/>
      <c r="CW1347" s="36"/>
      <c r="CX1347" s="36"/>
      <c r="CY1347" s="36"/>
      <c r="CZ1347" s="36"/>
      <c r="DA1347" s="36"/>
      <c r="DB1347" s="36"/>
      <c r="DC1347" s="36"/>
      <c r="DD1347" s="36"/>
      <c r="DE1347" s="36"/>
    </row>
    <row r="1348" spans="2:109" x14ac:dyDescent="0.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F1348" s="36"/>
      <c r="AG1348" s="36"/>
      <c r="AH1348" s="36"/>
      <c r="AI1348" s="36"/>
      <c r="AJ1348" s="36"/>
      <c r="AK1348" s="36"/>
      <c r="AL1348" s="36"/>
      <c r="AM1348" s="36"/>
      <c r="AN1348" s="36"/>
      <c r="AO1348" s="36"/>
      <c r="AP1348" s="36"/>
      <c r="AQ1348" s="36"/>
      <c r="AR1348" s="36"/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  <c r="BG1348" s="36"/>
      <c r="BH1348" s="36"/>
      <c r="BI1348" s="36"/>
      <c r="BJ1348" s="36"/>
      <c r="BK1348" s="36"/>
      <c r="BL1348" s="36"/>
      <c r="BM1348" s="36"/>
      <c r="BN1348" s="36"/>
      <c r="BO1348" s="36"/>
      <c r="BP1348" s="36"/>
      <c r="BQ1348" s="36"/>
      <c r="BR1348" s="36"/>
      <c r="BS1348" s="36"/>
      <c r="BT1348" s="36"/>
      <c r="BU1348" s="36"/>
      <c r="BV1348" s="36"/>
      <c r="BW1348" s="36"/>
      <c r="BX1348" s="36"/>
      <c r="BY1348" s="36"/>
      <c r="BZ1348" s="36"/>
      <c r="CA1348" s="36"/>
      <c r="CB1348" s="36"/>
      <c r="CC1348" s="36"/>
      <c r="CD1348" s="36"/>
      <c r="CE1348" s="36"/>
      <c r="CF1348" s="36"/>
      <c r="CG1348" s="36"/>
      <c r="CH1348" s="36"/>
      <c r="CI1348" s="36"/>
      <c r="CJ1348" s="36"/>
      <c r="CK1348" s="36"/>
      <c r="CL1348" s="36"/>
      <c r="CM1348" s="36"/>
      <c r="CN1348" s="36"/>
      <c r="CO1348" s="36"/>
      <c r="CP1348" s="36"/>
      <c r="CQ1348" s="36"/>
      <c r="CR1348" s="36"/>
      <c r="CS1348" s="36"/>
      <c r="CT1348" s="36"/>
      <c r="CU1348" s="36"/>
      <c r="CV1348" s="36"/>
      <c r="CW1348" s="36"/>
      <c r="CX1348" s="36"/>
      <c r="CY1348" s="36"/>
      <c r="CZ1348" s="36"/>
      <c r="DA1348" s="36"/>
      <c r="DB1348" s="36"/>
      <c r="DC1348" s="36"/>
      <c r="DD1348" s="36"/>
      <c r="DE1348" s="36"/>
    </row>
    <row r="1349" spans="2:109" x14ac:dyDescent="0.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F1349" s="36"/>
      <c r="AG1349" s="36"/>
      <c r="AH1349" s="36"/>
      <c r="AI1349" s="36"/>
      <c r="AJ1349" s="36"/>
      <c r="AK1349" s="36"/>
      <c r="AL1349" s="36"/>
      <c r="AM1349" s="36"/>
      <c r="AN1349" s="36"/>
      <c r="AO1349" s="36"/>
      <c r="AP1349" s="36"/>
      <c r="AQ1349" s="36"/>
      <c r="AR1349" s="36"/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  <c r="BG1349" s="36"/>
      <c r="BH1349" s="36"/>
      <c r="BI1349" s="36"/>
      <c r="BJ1349" s="36"/>
      <c r="BK1349" s="36"/>
      <c r="BL1349" s="36"/>
      <c r="BM1349" s="36"/>
      <c r="BN1349" s="36"/>
      <c r="BO1349" s="36"/>
      <c r="BP1349" s="36"/>
      <c r="BQ1349" s="36"/>
      <c r="BR1349" s="36"/>
      <c r="BS1349" s="36"/>
      <c r="BT1349" s="36"/>
      <c r="BU1349" s="36"/>
      <c r="BV1349" s="36"/>
      <c r="BW1349" s="36"/>
      <c r="BX1349" s="36"/>
      <c r="BY1349" s="36"/>
      <c r="BZ1349" s="36"/>
      <c r="CA1349" s="36"/>
      <c r="CB1349" s="36"/>
      <c r="CC1349" s="36"/>
      <c r="CD1349" s="36"/>
      <c r="CE1349" s="36"/>
      <c r="CF1349" s="36"/>
      <c r="CG1349" s="36"/>
      <c r="CH1349" s="36"/>
      <c r="CI1349" s="36"/>
      <c r="CJ1349" s="36"/>
      <c r="CK1349" s="36"/>
      <c r="CL1349" s="36"/>
      <c r="CM1349" s="36"/>
      <c r="CN1349" s="36"/>
      <c r="CO1349" s="36"/>
      <c r="CP1349" s="36"/>
      <c r="CQ1349" s="36"/>
      <c r="CR1349" s="36"/>
      <c r="CS1349" s="36"/>
      <c r="CT1349" s="36"/>
      <c r="CU1349" s="36"/>
      <c r="CV1349" s="36"/>
      <c r="CW1349" s="36"/>
      <c r="CX1349" s="36"/>
      <c r="CY1349" s="36"/>
      <c r="CZ1349" s="36"/>
      <c r="DA1349" s="36"/>
      <c r="DB1349" s="36"/>
      <c r="DC1349" s="36"/>
      <c r="DD1349" s="36"/>
      <c r="DE1349" s="36"/>
    </row>
    <row r="1350" spans="2:109" x14ac:dyDescent="0.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6"/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6"/>
      <c r="BN1350" s="36"/>
      <c r="BO1350" s="36"/>
      <c r="BP1350" s="36"/>
      <c r="BQ1350" s="36"/>
      <c r="BR1350" s="36"/>
      <c r="BS1350" s="36"/>
      <c r="BT1350" s="36"/>
      <c r="BU1350" s="36"/>
      <c r="BV1350" s="36"/>
      <c r="BW1350" s="36"/>
      <c r="BX1350" s="36"/>
      <c r="BY1350" s="36"/>
      <c r="BZ1350" s="36"/>
      <c r="CA1350" s="36"/>
      <c r="CB1350" s="36"/>
      <c r="CC1350" s="36"/>
      <c r="CD1350" s="36"/>
      <c r="CE1350" s="36"/>
      <c r="CF1350" s="36"/>
      <c r="CG1350" s="36"/>
      <c r="CH1350" s="36"/>
      <c r="CI1350" s="36"/>
      <c r="CJ1350" s="36"/>
      <c r="CK1350" s="36"/>
      <c r="CL1350" s="36"/>
      <c r="CM1350" s="36"/>
      <c r="CN1350" s="36"/>
      <c r="CO1350" s="36"/>
      <c r="CP1350" s="36"/>
      <c r="CQ1350" s="36"/>
      <c r="CR1350" s="36"/>
      <c r="CS1350" s="36"/>
      <c r="CT1350" s="36"/>
      <c r="CU1350" s="36"/>
      <c r="CV1350" s="36"/>
      <c r="CW1350" s="36"/>
      <c r="CX1350" s="36"/>
      <c r="CY1350" s="36"/>
      <c r="CZ1350" s="36"/>
      <c r="DA1350" s="36"/>
      <c r="DB1350" s="36"/>
      <c r="DC1350" s="36"/>
      <c r="DD1350" s="36"/>
      <c r="DE1350" s="36"/>
    </row>
    <row r="1351" spans="2:109" x14ac:dyDescent="0.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F1351" s="36"/>
      <c r="AG1351" s="36"/>
      <c r="AH1351" s="36"/>
      <c r="AI1351" s="36"/>
      <c r="AJ1351" s="36"/>
      <c r="AK1351" s="36"/>
      <c r="AL1351" s="36"/>
      <c r="AM1351" s="36"/>
      <c r="AN1351" s="36"/>
      <c r="AO1351" s="36"/>
      <c r="AP1351" s="36"/>
      <c r="AQ1351" s="36"/>
      <c r="AR1351" s="36"/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  <c r="BG1351" s="36"/>
      <c r="BH1351" s="36"/>
      <c r="BI1351" s="36"/>
      <c r="BJ1351" s="36"/>
      <c r="BK1351" s="36"/>
      <c r="BL1351" s="36"/>
      <c r="BM1351" s="36"/>
      <c r="BN1351" s="36"/>
      <c r="BO1351" s="36"/>
      <c r="BP1351" s="36"/>
      <c r="BQ1351" s="36"/>
      <c r="BR1351" s="36"/>
      <c r="BS1351" s="36"/>
      <c r="BT1351" s="36"/>
      <c r="BU1351" s="36"/>
      <c r="BV1351" s="36"/>
      <c r="BW1351" s="36"/>
      <c r="BX1351" s="36"/>
      <c r="BY1351" s="36"/>
      <c r="BZ1351" s="36"/>
      <c r="CA1351" s="36"/>
      <c r="CB1351" s="36"/>
      <c r="CC1351" s="36"/>
      <c r="CD1351" s="36"/>
      <c r="CE1351" s="36"/>
      <c r="CF1351" s="36"/>
      <c r="CG1351" s="36"/>
      <c r="CH1351" s="36"/>
      <c r="CI1351" s="36"/>
      <c r="CJ1351" s="36"/>
      <c r="CK1351" s="36"/>
      <c r="CL1351" s="36"/>
      <c r="CM1351" s="36"/>
      <c r="CN1351" s="36"/>
      <c r="CO1351" s="36"/>
      <c r="CP1351" s="36"/>
      <c r="CQ1351" s="36"/>
      <c r="CR1351" s="36"/>
      <c r="CS1351" s="36"/>
      <c r="CT1351" s="36"/>
      <c r="CU1351" s="36"/>
      <c r="CV1351" s="36"/>
      <c r="CW1351" s="36"/>
      <c r="CX1351" s="36"/>
      <c r="CY1351" s="36"/>
      <c r="CZ1351" s="36"/>
      <c r="DA1351" s="36"/>
      <c r="DB1351" s="36"/>
      <c r="DC1351" s="36"/>
      <c r="DD1351" s="36"/>
      <c r="DE1351" s="36"/>
    </row>
    <row r="1352" spans="2:109" x14ac:dyDescent="0.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36"/>
      <c r="BN1352" s="36"/>
      <c r="BO1352" s="36"/>
      <c r="BP1352" s="36"/>
      <c r="BQ1352" s="36"/>
      <c r="BR1352" s="36"/>
      <c r="BS1352" s="36"/>
      <c r="BT1352" s="36"/>
      <c r="BU1352" s="36"/>
      <c r="BV1352" s="36"/>
      <c r="BW1352" s="36"/>
      <c r="BX1352" s="36"/>
      <c r="BY1352" s="36"/>
      <c r="BZ1352" s="36"/>
      <c r="CA1352" s="36"/>
      <c r="CB1352" s="36"/>
      <c r="CC1352" s="36"/>
      <c r="CD1352" s="36"/>
      <c r="CE1352" s="36"/>
      <c r="CF1352" s="36"/>
      <c r="CG1352" s="36"/>
      <c r="CH1352" s="36"/>
      <c r="CI1352" s="36"/>
      <c r="CJ1352" s="36"/>
      <c r="CK1352" s="36"/>
      <c r="CL1352" s="36"/>
      <c r="CM1352" s="36"/>
      <c r="CN1352" s="36"/>
      <c r="CO1352" s="36"/>
      <c r="CP1352" s="36"/>
      <c r="CQ1352" s="36"/>
      <c r="CR1352" s="36"/>
      <c r="CS1352" s="36"/>
      <c r="CT1352" s="36"/>
      <c r="CU1352" s="36"/>
      <c r="CV1352" s="36"/>
      <c r="CW1352" s="36"/>
      <c r="CX1352" s="36"/>
      <c r="CY1352" s="36"/>
      <c r="CZ1352" s="36"/>
      <c r="DA1352" s="36"/>
      <c r="DB1352" s="36"/>
      <c r="DC1352" s="36"/>
      <c r="DD1352" s="36"/>
      <c r="DE1352" s="36"/>
    </row>
    <row r="1353" spans="2:109" x14ac:dyDescent="0.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36"/>
      <c r="BN1353" s="36"/>
      <c r="BO1353" s="36"/>
      <c r="BP1353" s="36"/>
      <c r="BQ1353" s="36"/>
      <c r="BR1353" s="36"/>
      <c r="BS1353" s="36"/>
      <c r="BT1353" s="36"/>
      <c r="BU1353" s="36"/>
      <c r="BV1353" s="36"/>
      <c r="BW1353" s="36"/>
      <c r="BX1353" s="36"/>
      <c r="BY1353" s="36"/>
      <c r="BZ1353" s="36"/>
      <c r="CA1353" s="36"/>
      <c r="CB1353" s="36"/>
      <c r="CC1353" s="36"/>
      <c r="CD1353" s="36"/>
      <c r="CE1353" s="36"/>
      <c r="CF1353" s="36"/>
      <c r="CG1353" s="36"/>
      <c r="CH1353" s="36"/>
      <c r="CI1353" s="36"/>
      <c r="CJ1353" s="36"/>
      <c r="CK1353" s="36"/>
      <c r="CL1353" s="36"/>
      <c r="CM1353" s="36"/>
      <c r="CN1353" s="36"/>
      <c r="CO1353" s="36"/>
      <c r="CP1353" s="36"/>
      <c r="CQ1353" s="36"/>
      <c r="CR1353" s="36"/>
      <c r="CS1353" s="36"/>
      <c r="CT1353" s="36"/>
      <c r="CU1353" s="36"/>
      <c r="CV1353" s="36"/>
      <c r="CW1353" s="36"/>
      <c r="CX1353" s="36"/>
      <c r="CY1353" s="36"/>
      <c r="CZ1353" s="36"/>
      <c r="DA1353" s="36"/>
      <c r="DB1353" s="36"/>
      <c r="DC1353" s="36"/>
      <c r="DD1353" s="36"/>
      <c r="DE1353" s="36"/>
    </row>
    <row r="1354" spans="2:109" x14ac:dyDescent="0.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36"/>
      <c r="BN1354" s="36"/>
      <c r="BO1354" s="36"/>
      <c r="BP1354" s="36"/>
      <c r="BQ1354" s="36"/>
      <c r="BR1354" s="36"/>
      <c r="BS1354" s="36"/>
      <c r="BT1354" s="36"/>
      <c r="BU1354" s="36"/>
      <c r="BV1354" s="36"/>
      <c r="BW1354" s="36"/>
      <c r="BX1354" s="36"/>
      <c r="BY1354" s="36"/>
      <c r="BZ1354" s="36"/>
      <c r="CA1354" s="36"/>
      <c r="CB1354" s="36"/>
      <c r="CC1354" s="36"/>
      <c r="CD1354" s="36"/>
      <c r="CE1354" s="36"/>
      <c r="CF1354" s="36"/>
      <c r="CG1354" s="36"/>
      <c r="CH1354" s="36"/>
      <c r="CI1354" s="36"/>
      <c r="CJ1354" s="36"/>
      <c r="CK1354" s="36"/>
      <c r="CL1354" s="36"/>
      <c r="CM1354" s="36"/>
      <c r="CN1354" s="36"/>
      <c r="CO1354" s="36"/>
      <c r="CP1354" s="36"/>
      <c r="CQ1354" s="36"/>
      <c r="CR1354" s="36"/>
      <c r="CS1354" s="36"/>
      <c r="CT1354" s="36"/>
      <c r="CU1354" s="36"/>
      <c r="CV1354" s="36"/>
      <c r="CW1354" s="36"/>
      <c r="CX1354" s="36"/>
      <c r="CY1354" s="36"/>
      <c r="CZ1354" s="36"/>
      <c r="DA1354" s="36"/>
      <c r="DB1354" s="36"/>
      <c r="DC1354" s="36"/>
      <c r="DD1354" s="36"/>
      <c r="DE1354" s="36"/>
    </row>
    <row r="1355" spans="2:109" x14ac:dyDescent="0.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36"/>
      <c r="BN1355" s="36"/>
      <c r="BO1355" s="36"/>
      <c r="BP1355" s="36"/>
      <c r="BQ1355" s="36"/>
      <c r="BR1355" s="36"/>
      <c r="BS1355" s="36"/>
      <c r="BT1355" s="36"/>
      <c r="BU1355" s="36"/>
      <c r="BV1355" s="36"/>
      <c r="BW1355" s="36"/>
      <c r="BX1355" s="36"/>
      <c r="BY1355" s="36"/>
      <c r="BZ1355" s="36"/>
      <c r="CA1355" s="36"/>
      <c r="CB1355" s="36"/>
      <c r="CC1355" s="36"/>
      <c r="CD1355" s="36"/>
      <c r="CE1355" s="36"/>
      <c r="CF1355" s="36"/>
      <c r="CG1355" s="36"/>
      <c r="CH1355" s="36"/>
      <c r="CI1355" s="36"/>
      <c r="CJ1355" s="36"/>
      <c r="CK1355" s="36"/>
      <c r="CL1355" s="36"/>
      <c r="CM1355" s="36"/>
      <c r="CN1355" s="36"/>
      <c r="CO1355" s="36"/>
      <c r="CP1355" s="36"/>
      <c r="CQ1355" s="36"/>
      <c r="CR1355" s="36"/>
      <c r="CS1355" s="36"/>
      <c r="CT1355" s="36"/>
      <c r="CU1355" s="36"/>
      <c r="CV1355" s="36"/>
      <c r="CW1355" s="36"/>
      <c r="CX1355" s="36"/>
      <c r="CY1355" s="36"/>
      <c r="CZ1355" s="36"/>
      <c r="DA1355" s="36"/>
      <c r="DB1355" s="36"/>
      <c r="DC1355" s="36"/>
      <c r="DD1355" s="36"/>
      <c r="DE1355" s="36"/>
    </row>
    <row r="1356" spans="2:109" x14ac:dyDescent="0.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36"/>
      <c r="BN1356" s="36"/>
      <c r="BO1356" s="36"/>
      <c r="BP1356" s="36"/>
      <c r="BQ1356" s="36"/>
      <c r="BR1356" s="36"/>
      <c r="BS1356" s="36"/>
      <c r="BT1356" s="36"/>
      <c r="BU1356" s="36"/>
      <c r="BV1356" s="36"/>
      <c r="BW1356" s="36"/>
      <c r="BX1356" s="36"/>
      <c r="BY1356" s="36"/>
      <c r="BZ1356" s="36"/>
      <c r="CA1356" s="36"/>
      <c r="CB1356" s="36"/>
      <c r="CC1356" s="36"/>
      <c r="CD1356" s="36"/>
      <c r="CE1356" s="36"/>
      <c r="CF1356" s="36"/>
      <c r="CG1356" s="36"/>
      <c r="CH1356" s="36"/>
      <c r="CI1356" s="36"/>
      <c r="CJ1356" s="36"/>
      <c r="CK1356" s="36"/>
      <c r="CL1356" s="36"/>
      <c r="CM1356" s="36"/>
      <c r="CN1356" s="36"/>
      <c r="CO1356" s="36"/>
      <c r="CP1356" s="36"/>
      <c r="CQ1356" s="36"/>
      <c r="CR1356" s="36"/>
      <c r="CS1356" s="36"/>
      <c r="CT1356" s="36"/>
      <c r="CU1356" s="36"/>
      <c r="CV1356" s="36"/>
      <c r="CW1356" s="36"/>
      <c r="CX1356" s="36"/>
      <c r="CY1356" s="36"/>
      <c r="CZ1356" s="36"/>
      <c r="DA1356" s="36"/>
      <c r="DB1356" s="36"/>
      <c r="DC1356" s="36"/>
      <c r="DD1356" s="36"/>
      <c r="DE1356" s="36"/>
    </row>
    <row r="1357" spans="2:109" x14ac:dyDescent="0.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F1357" s="36"/>
      <c r="AG1357" s="36"/>
      <c r="AH1357" s="36"/>
      <c r="AI1357" s="36"/>
      <c r="AJ1357" s="36"/>
      <c r="AK1357" s="36"/>
      <c r="AL1357" s="36"/>
      <c r="AM1357" s="36"/>
      <c r="AN1357" s="36"/>
      <c r="AO1357" s="36"/>
      <c r="AP1357" s="36"/>
      <c r="AQ1357" s="36"/>
      <c r="AR1357" s="36"/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  <c r="BG1357" s="36"/>
      <c r="BH1357" s="36"/>
      <c r="BI1357" s="36"/>
      <c r="BJ1357" s="36"/>
      <c r="BK1357" s="36"/>
      <c r="BL1357" s="36"/>
      <c r="BM1357" s="36"/>
      <c r="BN1357" s="36"/>
      <c r="BO1357" s="36"/>
      <c r="BP1357" s="36"/>
      <c r="BQ1357" s="36"/>
      <c r="BR1357" s="36"/>
      <c r="BS1357" s="36"/>
      <c r="BT1357" s="36"/>
      <c r="BU1357" s="36"/>
      <c r="BV1357" s="36"/>
      <c r="BW1357" s="36"/>
      <c r="BX1357" s="36"/>
      <c r="BY1357" s="36"/>
      <c r="BZ1357" s="36"/>
      <c r="CA1357" s="36"/>
      <c r="CB1357" s="36"/>
      <c r="CC1357" s="36"/>
      <c r="CD1357" s="36"/>
      <c r="CE1357" s="36"/>
      <c r="CF1357" s="36"/>
      <c r="CG1357" s="36"/>
      <c r="CH1357" s="36"/>
      <c r="CI1357" s="36"/>
      <c r="CJ1357" s="36"/>
      <c r="CK1357" s="36"/>
      <c r="CL1357" s="36"/>
      <c r="CM1357" s="36"/>
      <c r="CN1357" s="36"/>
      <c r="CO1357" s="36"/>
      <c r="CP1357" s="36"/>
      <c r="CQ1357" s="36"/>
      <c r="CR1357" s="36"/>
      <c r="CS1357" s="36"/>
      <c r="CT1357" s="36"/>
      <c r="CU1357" s="36"/>
      <c r="CV1357" s="36"/>
      <c r="CW1357" s="36"/>
      <c r="CX1357" s="36"/>
      <c r="CY1357" s="36"/>
      <c r="CZ1357" s="36"/>
      <c r="DA1357" s="36"/>
      <c r="DB1357" s="36"/>
      <c r="DC1357" s="36"/>
      <c r="DD1357" s="36"/>
      <c r="DE1357" s="36"/>
    </row>
    <row r="1358" spans="2:109" x14ac:dyDescent="0.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F1358" s="36"/>
      <c r="AG1358" s="36"/>
      <c r="AH1358" s="36"/>
      <c r="AI1358" s="36"/>
      <c r="AJ1358" s="36"/>
      <c r="AK1358" s="36"/>
      <c r="AL1358" s="36"/>
      <c r="AM1358" s="36"/>
      <c r="AN1358" s="36"/>
      <c r="AO1358" s="36"/>
      <c r="AP1358" s="36"/>
      <c r="AQ1358" s="36"/>
      <c r="AR1358" s="36"/>
      <c r="AS1358" s="36"/>
      <c r="AT1358" s="36"/>
      <c r="AU1358" s="36"/>
      <c r="AV1358" s="36"/>
      <c r="AW1358" s="36"/>
      <c r="AX1358" s="36"/>
      <c r="AY1358" s="36"/>
      <c r="AZ1358" s="36"/>
      <c r="BA1358" s="36"/>
      <c r="BB1358" s="36"/>
      <c r="BC1358" s="36"/>
      <c r="BD1358" s="36"/>
      <c r="BE1358" s="36"/>
      <c r="BF1358" s="36"/>
      <c r="BG1358" s="36"/>
      <c r="BH1358" s="36"/>
      <c r="BI1358" s="36"/>
      <c r="BJ1358" s="36"/>
      <c r="BK1358" s="36"/>
      <c r="BL1358" s="36"/>
      <c r="BM1358" s="36"/>
      <c r="BN1358" s="36"/>
      <c r="BO1358" s="36"/>
      <c r="BP1358" s="36"/>
      <c r="BQ1358" s="36"/>
      <c r="BR1358" s="36"/>
      <c r="BS1358" s="36"/>
      <c r="BT1358" s="36"/>
      <c r="BU1358" s="36"/>
      <c r="BV1358" s="36"/>
      <c r="BW1358" s="36"/>
      <c r="BX1358" s="36"/>
      <c r="BY1358" s="36"/>
      <c r="BZ1358" s="36"/>
      <c r="CA1358" s="36"/>
      <c r="CB1358" s="36"/>
      <c r="CC1358" s="36"/>
      <c r="CD1358" s="36"/>
      <c r="CE1358" s="36"/>
      <c r="CF1358" s="36"/>
      <c r="CG1358" s="36"/>
      <c r="CH1358" s="36"/>
      <c r="CI1358" s="36"/>
      <c r="CJ1358" s="36"/>
      <c r="CK1358" s="36"/>
      <c r="CL1358" s="36"/>
      <c r="CM1358" s="36"/>
      <c r="CN1358" s="36"/>
      <c r="CO1358" s="36"/>
      <c r="CP1358" s="36"/>
      <c r="CQ1358" s="36"/>
      <c r="CR1358" s="36"/>
      <c r="CS1358" s="36"/>
      <c r="CT1358" s="36"/>
      <c r="CU1358" s="36"/>
      <c r="CV1358" s="36"/>
      <c r="CW1358" s="36"/>
      <c r="CX1358" s="36"/>
      <c r="CY1358" s="36"/>
      <c r="CZ1358" s="36"/>
      <c r="DA1358" s="36"/>
      <c r="DB1358" s="36"/>
      <c r="DC1358" s="36"/>
      <c r="DD1358" s="36"/>
      <c r="DE1358" s="36"/>
    </row>
    <row r="1359" spans="2:109" x14ac:dyDescent="0.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6"/>
      <c r="BN1359" s="36"/>
      <c r="BO1359" s="36"/>
      <c r="BP1359" s="36"/>
      <c r="BQ1359" s="36"/>
      <c r="BR1359" s="36"/>
      <c r="BS1359" s="36"/>
      <c r="BT1359" s="36"/>
      <c r="BU1359" s="36"/>
      <c r="BV1359" s="36"/>
      <c r="BW1359" s="36"/>
      <c r="BX1359" s="36"/>
      <c r="BY1359" s="36"/>
      <c r="BZ1359" s="36"/>
      <c r="CA1359" s="36"/>
      <c r="CB1359" s="36"/>
      <c r="CC1359" s="36"/>
      <c r="CD1359" s="36"/>
      <c r="CE1359" s="36"/>
      <c r="CF1359" s="36"/>
      <c r="CG1359" s="36"/>
      <c r="CH1359" s="36"/>
      <c r="CI1359" s="36"/>
      <c r="CJ1359" s="36"/>
      <c r="CK1359" s="36"/>
      <c r="CL1359" s="36"/>
      <c r="CM1359" s="36"/>
      <c r="CN1359" s="36"/>
      <c r="CO1359" s="36"/>
      <c r="CP1359" s="36"/>
      <c r="CQ1359" s="36"/>
      <c r="CR1359" s="36"/>
      <c r="CS1359" s="36"/>
      <c r="CT1359" s="36"/>
      <c r="CU1359" s="36"/>
      <c r="CV1359" s="36"/>
      <c r="CW1359" s="36"/>
      <c r="CX1359" s="36"/>
      <c r="CY1359" s="36"/>
      <c r="CZ1359" s="36"/>
      <c r="DA1359" s="36"/>
      <c r="DB1359" s="36"/>
      <c r="DC1359" s="36"/>
      <c r="DD1359" s="36"/>
      <c r="DE1359" s="36"/>
    </row>
    <row r="1360" spans="2:109" x14ac:dyDescent="0.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F1360" s="36"/>
      <c r="AG1360" s="36"/>
      <c r="AH1360" s="36"/>
      <c r="AI1360" s="36"/>
      <c r="AJ1360" s="36"/>
      <c r="AK1360" s="36"/>
      <c r="AL1360" s="36"/>
      <c r="AM1360" s="36"/>
      <c r="AN1360" s="36"/>
      <c r="AO1360" s="36"/>
      <c r="AP1360" s="36"/>
      <c r="AQ1360" s="36"/>
      <c r="AR1360" s="36"/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  <c r="BG1360" s="36"/>
      <c r="BH1360" s="36"/>
      <c r="BI1360" s="36"/>
      <c r="BJ1360" s="36"/>
      <c r="BK1360" s="36"/>
      <c r="BL1360" s="36"/>
      <c r="BM1360" s="36"/>
      <c r="BN1360" s="36"/>
      <c r="BO1360" s="36"/>
      <c r="BP1360" s="36"/>
      <c r="BQ1360" s="36"/>
      <c r="BR1360" s="36"/>
      <c r="BS1360" s="36"/>
      <c r="BT1360" s="36"/>
      <c r="BU1360" s="36"/>
      <c r="BV1360" s="36"/>
      <c r="BW1360" s="36"/>
      <c r="BX1360" s="36"/>
      <c r="BY1360" s="36"/>
      <c r="BZ1360" s="36"/>
      <c r="CA1360" s="36"/>
      <c r="CB1360" s="36"/>
      <c r="CC1360" s="36"/>
      <c r="CD1360" s="36"/>
      <c r="CE1360" s="36"/>
      <c r="CF1360" s="36"/>
      <c r="CG1360" s="36"/>
      <c r="CH1360" s="36"/>
      <c r="CI1360" s="36"/>
      <c r="CJ1360" s="36"/>
      <c r="CK1360" s="36"/>
      <c r="CL1360" s="36"/>
      <c r="CM1360" s="36"/>
      <c r="CN1360" s="36"/>
      <c r="CO1360" s="36"/>
      <c r="CP1360" s="36"/>
      <c r="CQ1360" s="36"/>
      <c r="CR1360" s="36"/>
      <c r="CS1360" s="36"/>
      <c r="CT1360" s="36"/>
      <c r="CU1360" s="36"/>
      <c r="CV1360" s="36"/>
      <c r="CW1360" s="36"/>
      <c r="CX1360" s="36"/>
      <c r="CY1360" s="36"/>
      <c r="CZ1360" s="36"/>
      <c r="DA1360" s="36"/>
      <c r="DB1360" s="36"/>
      <c r="DC1360" s="36"/>
      <c r="DD1360" s="36"/>
      <c r="DE1360" s="36"/>
    </row>
    <row r="1361" spans="2:109" x14ac:dyDescent="0.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36"/>
      <c r="BN1361" s="36"/>
      <c r="BO1361" s="36"/>
      <c r="BP1361" s="36"/>
      <c r="BQ1361" s="36"/>
      <c r="BR1361" s="36"/>
      <c r="BS1361" s="36"/>
      <c r="BT1361" s="36"/>
      <c r="BU1361" s="36"/>
      <c r="BV1361" s="36"/>
      <c r="BW1361" s="36"/>
      <c r="BX1361" s="36"/>
      <c r="BY1361" s="36"/>
      <c r="BZ1361" s="36"/>
      <c r="CA1361" s="36"/>
      <c r="CB1361" s="36"/>
      <c r="CC1361" s="36"/>
      <c r="CD1361" s="36"/>
      <c r="CE1361" s="36"/>
      <c r="CF1361" s="36"/>
      <c r="CG1361" s="36"/>
      <c r="CH1361" s="36"/>
      <c r="CI1361" s="36"/>
      <c r="CJ1361" s="36"/>
      <c r="CK1361" s="36"/>
      <c r="CL1361" s="36"/>
      <c r="CM1361" s="36"/>
      <c r="CN1361" s="36"/>
      <c r="CO1361" s="36"/>
      <c r="CP1361" s="36"/>
      <c r="CQ1361" s="36"/>
      <c r="CR1361" s="36"/>
      <c r="CS1361" s="36"/>
      <c r="CT1361" s="36"/>
      <c r="CU1361" s="36"/>
      <c r="CV1361" s="36"/>
      <c r="CW1361" s="36"/>
      <c r="CX1361" s="36"/>
      <c r="CY1361" s="36"/>
      <c r="CZ1361" s="36"/>
      <c r="DA1361" s="36"/>
      <c r="DB1361" s="36"/>
      <c r="DC1361" s="36"/>
      <c r="DD1361" s="36"/>
      <c r="DE1361" s="36"/>
    </row>
    <row r="1362" spans="2:109" x14ac:dyDescent="0.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  <c r="BG1362" s="36"/>
      <c r="BH1362" s="36"/>
      <c r="BI1362" s="36"/>
      <c r="BJ1362" s="36"/>
      <c r="BK1362" s="36"/>
      <c r="BL1362" s="36"/>
      <c r="BM1362" s="36"/>
      <c r="BN1362" s="36"/>
      <c r="BO1362" s="36"/>
      <c r="BP1362" s="36"/>
      <c r="BQ1362" s="36"/>
      <c r="BR1362" s="36"/>
      <c r="BS1362" s="36"/>
      <c r="BT1362" s="36"/>
      <c r="BU1362" s="36"/>
      <c r="BV1362" s="36"/>
      <c r="BW1362" s="36"/>
      <c r="BX1362" s="36"/>
      <c r="BY1362" s="36"/>
      <c r="BZ1362" s="36"/>
      <c r="CA1362" s="36"/>
      <c r="CB1362" s="36"/>
      <c r="CC1362" s="36"/>
      <c r="CD1362" s="36"/>
      <c r="CE1362" s="36"/>
      <c r="CF1362" s="36"/>
      <c r="CG1362" s="36"/>
      <c r="CH1362" s="36"/>
      <c r="CI1362" s="36"/>
      <c r="CJ1362" s="36"/>
      <c r="CK1362" s="36"/>
      <c r="CL1362" s="36"/>
      <c r="CM1362" s="36"/>
      <c r="CN1362" s="36"/>
      <c r="CO1362" s="36"/>
      <c r="CP1362" s="36"/>
      <c r="CQ1362" s="36"/>
      <c r="CR1362" s="36"/>
      <c r="CS1362" s="36"/>
      <c r="CT1362" s="36"/>
      <c r="CU1362" s="36"/>
      <c r="CV1362" s="36"/>
      <c r="CW1362" s="36"/>
      <c r="CX1362" s="36"/>
      <c r="CY1362" s="36"/>
      <c r="CZ1362" s="36"/>
      <c r="DA1362" s="36"/>
      <c r="DB1362" s="36"/>
      <c r="DC1362" s="36"/>
      <c r="DD1362" s="36"/>
      <c r="DE1362" s="36"/>
    </row>
    <row r="1363" spans="2:109" x14ac:dyDescent="0.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F1363" s="36"/>
      <c r="AG1363" s="36"/>
      <c r="AH1363" s="36"/>
      <c r="AI1363" s="36"/>
      <c r="AJ1363" s="36"/>
      <c r="AK1363" s="36"/>
      <c r="AL1363" s="36"/>
      <c r="AM1363" s="36"/>
      <c r="AN1363" s="36"/>
      <c r="AO1363" s="36"/>
      <c r="AP1363" s="36"/>
      <c r="AQ1363" s="36"/>
      <c r="AR1363" s="36"/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  <c r="BG1363" s="36"/>
      <c r="BH1363" s="36"/>
      <c r="BI1363" s="36"/>
      <c r="BJ1363" s="36"/>
      <c r="BK1363" s="36"/>
      <c r="BL1363" s="36"/>
      <c r="BM1363" s="36"/>
      <c r="BN1363" s="36"/>
      <c r="BO1363" s="36"/>
      <c r="BP1363" s="36"/>
      <c r="BQ1363" s="36"/>
      <c r="BR1363" s="36"/>
      <c r="BS1363" s="36"/>
      <c r="BT1363" s="36"/>
      <c r="BU1363" s="36"/>
      <c r="BV1363" s="36"/>
      <c r="BW1363" s="36"/>
      <c r="BX1363" s="36"/>
      <c r="BY1363" s="36"/>
      <c r="BZ1363" s="36"/>
      <c r="CA1363" s="36"/>
      <c r="CB1363" s="36"/>
      <c r="CC1363" s="36"/>
      <c r="CD1363" s="36"/>
      <c r="CE1363" s="36"/>
      <c r="CF1363" s="36"/>
      <c r="CG1363" s="36"/>
      <c r="CH1363" s="36"/>
      <c r="CI1363" s="36"/>
      <c r="CJ1363" s="36"/>
      <c r="CK1363" s="36"/>
      <c r="CL1363" s="36"/>
      <c r="CM1363" s="36"/>
      <c r="CN1363" s="36"/>
      <c r="CO1363" s="36"/>
      <c r="CP1363" s="36"/>
      <c r="CQ1363" s="36"/>
      <c r="CR1363" s="36"/>
      <c r="CS1363" s="36"/>
      <c r="CT1363" s="36"/>
      <c r="CU1363" s="36"/>
      <c r="CV1363" s="36"/>
      <c r="CW1363" s="36"/>
      <c r="CX1363" s="36"/>
      <c r="CY1363" s="36"/>
      <c r="CZ1363" s="36"/>
      <c r="DA1363" s="36"/>
      <c r="DB1363" s="36"/>
      <c r="DC1363" s="36"/>
      <c r="DD1363" s="36"/>
      <c r="DE1363" s="36"/>
    </row>
    <row r="1364" spans="2:109" x14ac:dyDescent="0.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6"/>
      <c r="BN1364" s="36"/>
      <c r="BO1364" s="36"/>
      <c r="BP1364" s="36"/>
      <c r="BQ1364" s="36"/>
      <c r="BR1364" s="36"/>
      <c r="BS1364" s="36"/>
      <c r="BT1364" s="36"/>
      <c r="BU1364" s="36"/>
      <c r="BV1364" s="36"/>
      <c r="BW1364" s="36"/>
      <c r="BX1364" s="36"/>
      <c r="BY1364" s="36"/>
      <c r="BZ1364" s="36"/>
      <c r="CA1364" s="36"/>
      <c r="CB1364" s="36"/>
      <c r="CC1364" s="36"/>
      <c r="CD1364" s="36"/>
      <c r="CE1364" s="36"/>
      <c r="CF1364" s="36"/>
      <c r="CG1364" s="36"/>
      <c r="CH1364" s="36"/>
      <c r="CI1364" s="36"/>
      <c r="CJ1364" s="36"/>
      <c r="CK1364" s="36"/>
      <c r="CL1364" s="36"/>
      <c r="CM1364" s="36"/>
      <c r="CN1364" s="36"/>
      <c r="CO1364" s="36"/>
      <c r="CP1364" s="36"/>
      <c r="CQ1364" s="36"/>
      <c r="CR1364" s="36"/>
      <c r="CS1364" s="36"/>
      <c r="CT1364" s="36"/>
      <c r="CU1364" s="36"/>
      <c r="CV1364" s="36"/>
      <c r="CW1364" s="36"/>
      <c r="CX1364" s="36"/>
      <c r="CY1364" s="36"/>
      <c r="CZ1364" s="36"/>
      <c r="DA1364" s="36"/>
      <c r="DB1364" s="36"/>
      <c r="DC1364" s="36"/>
      <c r="DD1364" s="36"/>
      <c r="DE1364" s="36"/>
    </row>
    <row r="1365" spans="2:109" x14ac:dyDescent="0.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6"/>
      <c r="AI1365" s="36"/>
      <c r="AJ1365" s="36"/>
      <c r="AK1365" s="36"/>
      <c r="AL1365" s="36"/>
      <c r="AM1365" s="36"/>
      <c r="AN1365" s="36"/>
      <c r="AO1365" s="36"/>
      <c r="AP1365" s="36"/>
      <c r="AQ1365" s="36"/>
      <c r="AR1365" s="36"/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  <c r="BG1365" s="36"/>
      <c r="BH1365" s="36"/>
      <c r="BI1365" s="36"/>
      <c r="BJ1365" s="36"/>
      <c r="BK1365" s="36"/>
      <c r="BL1365" s="36"/>
      <c r="BM1365" s="36"/>
      <c r="BN1365" s="36"/>
      <c r="BO1365" s="36"/>
      <c r="BP1365" s="36"/>
      <c r="BQ1365" s="36"/>
      <c r="BR1365" s="36"/>
      <c r="BS1365" s="36"/>
      <c r="BT1365" s="36"/>
      <c r="BU1365" s="36"/>
      <c r="BV1365" s="36"/>
      <c r="BW1365" s="36"/>
      <c r="BX1365" s="36"/>
      <c r="BY1365" s="36"/>
      <c r="BZ1365" s="36"/>
      <c r="CA1365" s="36"/>
      <c r="CB1365" s="36"/>
      <c r="CC1365" s="36"/>
      <c r="CD1365" s="36"/>
      <c r="CE1365" s="36"/>
      <c r="CF1365" s="36"/>
      <c r="CG1365" s="36"/>
      <c r="CH1365" s="36"/>
      <c r="CI1365" s="36"/>
      <c r="CJ1365" s="36"/>
      <c r="CK1365" s="36"/>
      <c r="CL1365" s="36"/>
      <c r="CM1365" s="36"/>
      <c r="CN1365" s="36"/>
      <c r="CO1365" s="36"/>
      <c r="CP1365" s="36"/>
      <c r="CQ1365" s="36"/>
      <c r="CR1365" s="36"/>
      <c r="CS1365" s="36"/>
      <c r="CT1365" s="36"/>
      <c r="CU1365" s="36"/>
      <c r="CV1365" s="36"/>
      <c r="CW1365" s="36"/>
      <c r="CX1365" s="36"/>
      <c r="CY1365" s="36"/>
      <c r="CZ1365" s="36"/>
      <c r="DA1365" s="36"/>
      <c r="DB1365" s="36"/>
      <c r="DC1365" s="36"/>
      <c r="DD1365" s="36"/>
      <c r="DE1365" s="36"/>
    </row>
    <row r="1366" spans="2:109" x14ac:dyDescent="0.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F1366" s="36"/>
      <c r="AG1366" s="36"/>
      <c r="AH1366" s="36"/>
      <c r="AI1366" s="36"/>
      <c r="AJ1366" s="36"/>
      <c r="AK1366" s="36"/>
      <c r="AL1366" s="36"/>
      <c r="AM1366" s="36"/>
      <c r="AN1366" s="36"/>
      <c r="AO1366" s="36"/>
      <c r="AP1366" s="36"/>
      <c r="AQ1366" s="36"/>
      <c r="AR1366" s="36"/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  <c r="BG1366" s="36"/>
      <c r="BH1366" s="36"/>
      <c r="BI1366" s="36"/>
      <c r="BJ1366" s="36"/>
      <c r="BK1366" s="36"/>
      <c r="BL1366" s="36"/>
      <c r="BM1366" s="36"/>
      <c r="BN1366" s="36"/>
      <c r="BO1366" s="36"/>
      <c r="BP1366" s="36"/>
      <c r="BQ1366" s="36"/>
      <c r="BR1366" s="36"/>
      <c r="BS1366" s="36"/>
      <c r="BT1366" s="36"/>
      <c r="BU1366" s="36"/>
      <c r="BV1366" s="36"/>
      <c r="BW1366" s="36"/>
      <c r="BX1366" s="36"/>
      <c r="BY1366" s="36"/>
      <c r="BZ1366" s="36"/>
      <c r="CA1366" s="36"/>
      <c r="CB1366" s="36"/>
      <c r="CC1366" s="36"/>
      <c r="CD1366" s="36"/>
      <c r="CE1366" s="36"/>
      <c r="CF1366" s="36"/>
      <c r="CG1366" s="36"/>
      <c r="CH1366" s="36"/>
      <c r="CI1366" s="36"/>
      <c r="CJ1366" s="36"/>
      <c r="CK1366" s="36"/>
      <c r="CL1366" s="36"/>
      <c r="CM1366" s="36"/>
      <c r="CN1366" s="36"/>
      <c r="CO1366" s="36"/>
      <c r="CP1366" s="36"/>
      <c r="CQ1366" s="36"/>
      <c r="CR1366" s="36"/>
      <c r="CS1366" s="36"/>
      <c r="CT1366" s="36"/>
      <c r="CU1366" s="36"/>
      <c r="CV1366" s="36"/>
      <c r="CW1366" s="36"/>
      <c r="CX1366" s="36"/>
      <c r="CY1366" s="36"/>
      <c r="CZ1366" s="36"/>
      <c r="DA1366" s="36"/>
      <c r="DB1366" s="36"/>
      <c r="DC1366" s="36"/>
      <c r="DD1366" s="36"/>
      <c r="DE1366" s="36"/>
    </row>
    <row r="1367" spans="2:109" x14ac:dyDescent="0.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F1367" s="36"/>
      <c r="AG1367" s="36"/>
      <c r="AH1367" s="36"/>
      <c r="AI1367" s="36"/>
      <c r="AJ1367" s="36"/>
      <c r="AK1367" s="36"/>
      <c r="AL1367" s="36"/>
      <c r="AM1367" s="36"/>
      <c r="AN1367" s="36"/>
      <c r="AO1367" s="36"/>
      <c r="AP1367" s="36"/>
      <c r="AQ1367" s="36"/>
      <c r="AR1367" s="36"/>
      <c r="AS1367" s="36"/>
      <c r="AT1367" s="36"/>
      <c r="AU1367" s="36"/>
      <c r="AV1367" s="36"/>
      <c r="AW1367" s="36"/>
      <c r="AX1367" s="36"/>
      <c r="AY1367" s="36"/>
      <c r="AZ1367" s="36"/>
      <c r="BA1367" s="36"/>
      <c r="BB1367" s="36"/>
      <c r="BC1367" s="36"/>
      <c r="BD1367" s="36"/>
      <c r="BE1367" s="36"/>
      <c r="BF1367" s="36"/>
      <c r="BG1367" s="36"/>
      <c r="BH1367" s="36"/>
      <c r="BI1367" s="36"/>
      <c r="BJ1367" s="36"/>
      <c r="BK1367" s="36"/>
      <c r="BL1367" s="36"/>
      <c r="BM1367" s="36"/>
      <c r="BN1367" s="36"/>
      <c r="BO1367" s="36"/>
      <c r="BP1367" s="36"/>
      <c r="BQ1367" s="36"/>
      <c r="BR1367" s="36"/>
      <c r="BS1367" s="36"/>
      <c r="BT1367" s="36"/>
      <c r="BU1367" s="36"/>
      <c r="BV1367" s="36"/>
      <c r="BW1367" s="36"/>
      <c r="BX1367" s="36"/>
      <c r="BY1367" s="36"/>
      <c r="BZ1367" s="36"/>
      <c r="CA1367" s="36"/>
      <c r="CB1367" s="36"/>
      <c r="CC1367" s="36"/>
      <c r="CD1367" s="36"/>
      <c r="CE1367" s="36"/>
      <c r="CF1367" s="36"/>
      <c r="CG1367" s="36"/>
      <c r="CH1367" s="36"/>
      <c r="CI1367" s="36"/>
      <c r="CJ1367" s="36"/>
      <c r="CK1367" s="36"/>
      <c r="CL1367" s="36"/>
      <c r="CM1367" s="36"/>
      <c r="CN1367" s="36"/>
      <c r="CO1367" s="36"/>
      <c r="CP1367" s="36"/>
      <c r="CQ1367" s="36"/>
      <c r="CR1367" s="36"/>
      <c r="CS1367" s="36"/>
      <c r="CT1367" s="36"/>
      <c r="CU1367" s="36"/>
      <c r="CV1367" s="36"/>
      <c r="CW1367" s="36"/>
      <c r="CX1367" s="36"/>
      <c r="CY1367" s="36"/>
      <c r="CZ1367" s="36"/>
      <c r="DA1367" s="36"/>
      <c r="DB1367" s="36"/>
      <c r="DC1367" s="36"/>
      <c r="DD1367" s="36"/>
      <c r="DE1367" s="36"/>
    </row>
    <row r="1368" spans="2:109" x14ac:dyDescent="0.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6"/>
      <c r="BN1368" s="36"/>
      <c r="BO1368" s="36"/>
      <c r="BP1368" s="36"/>
      <c r="BQ1368" s="36"/>
      <c r="BR1368" s="36"/>
      <c r="BS1368" s="36"/>
      <c r="BT1368" s="36"/>
      <c r="BU1368" s="36"/>
      <c r="BV1368" s="36"/>
      <c r="BW1368" s="36"/>
      <c r="BX1368" s="36"/>
      <c r="BY1368" s="36"/>
      <c r="BZ1368" s="36"/>
      <c r="CA1368" s="36"/>
      <c r="CB1368" s="36"/>
      <c r="CC1368" s="36"/>
      <c r="CD1368" s="36"/>
      <c r="CE1368" s="36"/>
      <c r="CF1368" s="36"/>
      <c r="CG1368" s="36"/>
      <c r="CH1368" s="36"/>
      <c r="CI1368" s="36"/>
      <c r="CJ1368" s="36"/>
      <c r="CK1368" s="36"/>
      <c r="CL1368" s="36"/>
      <c r="CM1368" s="36"/>
      <c r="CN1368" s="36"/>
      <c r="CO1368" s="36"/>
      <c r="CP1368" s="36"/>
      <c r="CQ1368" s="36"/>
      <c r="CR1368" s="36"/>
      <c r="CS1368" s="36"/>
      <c r="CT1368" s="36"/>
      <c r="CU1368" s="36"/>
      <c r="CV1368" s="36"/>
      <c r="CW1368" s="36"/>
      <c r="CX1368" s="36"/>
      <c r="CY1368" s="36"/>
      <c r="CZ1368" s="36"/>
      <c r="DA1368" s="36"/>
      <c r="DB1368" s="36"/>
      <c r="DC1368" s="36"/>
      <c r="DD1368" s="36"/>
      <c r="DE1368" s="36"/>
    </row>
    <row r="1369" spans="2:109" x14ac:dyDescent="0.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36"/>
      <c r="BN1369" s="36"/>
      <c r="BO1369" s="36"/>
      <c r="BP1369" s="36"/>
      <c r="BQ1369" s="36"/>
      <c r="BR1369" s="36"/>
      <c r="BS1369" s="36"/>
      <c r="BT1369" s="36"/>
      <c r="BU1369" s="36"/>
      <c r="BV1369" s="36"/>
      <c r="BW1369" s="36"/>
      <c r="BX1369" s="36"/>
      <c r="BY1369" s="36"/>
      <c r="BZ1369" s="36"/>
      <c r="CA1369" s="36"/>
      <c r="CB1369" s="36"/>
      <c r="CC1369" s="36"/>
      <c r="CD1369" s="36"/>
      <c r="CE1369" s="36"/>
      <c r="CF1369" s="36"/>
      <c r="CG1369" s="36"/>
      <c r="CH1369" s="36"/>
      <c r="CI1369" s="36"/>
      <c r="CJ1369" s="36"/>
      <c r="CK1369" s="36"/>
      <c r="CL1369" s="36"/>
      <c r="CM1369" s="36"/>
      <c r="CN1369" s="36"/>
      <c r="CO1369" s="36"/>
      <c r="CP1369" s="36"/>
      <c r="CQ1369" s="36"/>
      <c r="CR1369" s="36"/>
      <c r="CS1369" s="36"/>
      <c r="CT1369" s="36"/>
      <c r="CU1369" s="36"/>
      <c r="CV1369" s="36"/>
      <c r="CW1369" s="36"/>
      <c r="CX1369" s="36"/>
      <c r="CY1369" s="36"/>
      <c r="CZ1369" s="36"/>
      <c r="DA1369" s="36"/>
      <c r="DB1369" s="36"/>
      <c r="DC1369" s="36"/>
      <c r="DD1369" s="36"/>
      <c r="DE1369" s="36"/>
    </row>
    <row r="1370" spans="2:109" x14ac:dyDescent="0.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36"/>
      <c r="BN1370" s="36"/>
      <c r="BO1370" s="36"/>
      <c r="BP1370" s="36"/>
      <c r="BQ1370" s="36"/>
      <c r="BR1370" s="36"/>
      <c r="BS1370" s="36"/>
      <c r="BT1370" s="36"/>
      <c r="BU1370" s="36"/>
      <c r="BV1370" s="36"/>
      <c r="BW1370" s="36"/>
      <c r="BX1370" s="36"/>
      <c r="BY1370" s="36"/>
      <c r="BZ1370" s="36"/>
      <c r="CA1370" s="36"/>
      <c r="CB1370" s="36"/>
      <c r="CC1370" s="36"/>
      <c r="CD1370" s="36"/>
      <c r="CE1370" s="36"/>
      <c r="CF1370" s="36"/>
      <c r="CG1370" s="36"/>
      <c r="CH1370" s="36"/>
      <c r="CI1370" s="36"/>
      <c r="CJ1370" s="36"/>
      <c r="CK1370" s="36"/>
      <c r="CL1370" s="36"/>
      <c r="CM1370" s="36"/>
      <c r="CN1370" s="36"/>
      <c r="CO1370" s="36"/>
      <c r="CP1370" s="36"/>
      <c r="CQ1370" s="36"/>
      <c r="CR1370" s="36"/>
      <c r="CS1370" s="36"/>
      <c r="CT1370" s="36"/>
      <c r="CU1370" s="36"/>
      <c r="CV1370" s="36"/>
      <c r="CW1370" s="36"/>
      <c r="CX1370" s="36"/>
      <c r="CY1370" s="36"/>
      <c r="CZ1370" s="36"/>
      <c r="DA1370" s="36"/>
      <c r="DB1370" s="36"/>
      <c r="DC1370" s="36"/>
      <c r="DD1370" s="36"/>
      <c r="DE1370" s="36"/>
    </row>
    <row r="1371" spans="2:109" x14ac:dyDescent="0.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6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6"/>
      <c r="BN1371" s="36"/>
      <c r="BO1371" s="36"/>
      <c r="BP1371" s="36"/>
      <c r="BQ1371" s="36"/>
      <c r="BR1371" s="36"/>
      <c r="BS1371" s="36"/>
      <c r="BT1371" s="36"/>
      <c r="BU1371" s="36"/>
      <c r="BV1371" s="36"/>
      <c r="BW1371" s="36"/>
      <c r="BX1371" s="36"/>
      <c r="BY1371" s="36"/>
      <c r="BZ1371" s="36"/>
      <c r="CA1371" s="36"/>
      <c r="CB1371" s="36"/>
      <c r="CC1371" s="36"/>
      <c r="CD1371" s="36"/>
      <c r="CE1371" s="36"/>
      <c r="CF1371" s="36"/>
      <c r="CG1371" s="36"/>
      <c r="CH1371" s="36"/>
      <c r="CI1371" s="36"/>
      <c r="CJ1371" s="36"/>
      <c r="CK1371" s="36"/>
      <c r="CL1371" s="36"/>
      <c r="CM1371" s="36"/>
      <c r="CN1371" s="36"/>
      <c r="CO1371" s="36"/>
      <c r="CP1371" s="36"/>
      <c r="CQ1371" s="36"/>
      <c r="CR1371" s="36"/>
      <c r="CS1371" s="36"/>
      <c r="CT1371" s="36"/>
      <c r="CU1371" s="36"/>
      <c r="CV1371" s="36"/>
      <c r="CW1371" s="36"/>
      <c r="CX1371" s="36"/>
      <c r="CY1371" s="36"/>
      <c r="CZ1371" s="36"/>
      <c r="DA1371" s="36"/>
      <c r="DB1371" s="36"/>
      <c r="DC1371" s="36"/>
      <c r="DD1371" s="36"/>
      <c r="DE1371" s="36"/>
    </row>
    <row r="1372" spans="2:109" x14ac:dyDescent="0.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36"/>
      <c r="BN1372" s="36"/>
      <c r="BO1372" s="36"/>
      <c r="BP1372" s="36"/>
      <c r="BQ1372" s="36"/>
      <c r="BR1372" s="36"/>
      <c r="BS1372" s="36"/>
      <c r="BT1372" s="36"/>
      <c r="BU1372" s="36"/>
      <c r="BV1372" s="36"/>
      <c r="BW1372" s="36"/>
      <c r="BX1372" s="36"/>
      <c r="BY1372" s="36"/>
      <c r="BZ1372" s="36"/>
      <c r="CA1372" s="36"/>
      <c r="CB1372" s="36"/>
      <c r="CC1372" s="36"/>
      <c r="CD1372" s="36"/>
      <c r="CE1372" s="36"/>
      <c r="CF1372" s="36"/>
      <c r="CG1372" s="36"/>
      <c r="CH1372" s="36"/>
      <c r="CI1372" s="36"/>
      <c r="CJ1372" s="36"/>
      <c r="CK1372" s="36"/>
      <c r="CL1372" s="36"/>
      <c r="CM1372" s="36"/>
      <c r="CN1372" s="36"/>
      <c r="CO1372" s="36"/>
      <c r="CP1372" s="36"/>
      <c r="CQ1372" s="36"/>
      <c r="CR1372" s="36"/>
      <c r="CS1372" s="36"/>
      <c r="CT1372" s="36"/>
      <c r="CU1372" s="36"/>
      <c r="CV1372" s="36"/>
      <c r="CW1372" s="36"/>
      <c r="CX1372" s="36"/>
      <c r="CY1372" s="36"/>
      <c r="CZ1372" s="36"/>
      <c r="DA1372" s="36"/>
      <c r="DB1372" s="36"/>
      <c r="DC1372" s="36"/>
      <c r="DD1372" s="36"/>
      <c r="DE1372" s="36"/>
    </row>
    <row r="1373" spans="2:109" x14ac:dyDescent="0.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6"/>
      <c r="BN1373" s="36"/>
      <c r="BO1373" s="36"/>
      <c r="BP1373" s="36"/>
      <c r="BQ1373" s="36"/>
      <c r="BR1373" s="36"/>
      <c r="BS1373" s="36"/>
      <c r="BT1373" s="36"/>
      <c r="BU1373" s="36"/>
      <c r="BV1373" s="36"/>
      <c r="BW1373" s="36"/>
      <c r="BX1373" s="36"/>
      <c r="BY1373" s="36"/>
      <c r="BZ1373" s="36"/>
      <c r="CA1373" s="36"/>
      <c r="CB1373" s="36"/>
      <c r="CC1373" s="36"/>
      <c r="CD1373" s="36"/>
      <c r="CE1373" s="36"/>
      <c r="CF1373" s="36"/>
      <c r="CG1373" s="36"/>
      <c r="CH1373" s="36"/>
      <c r="CI1373" s="36"/>
      <c r="CJ1373" s="36"/>
      <c r="CK1373" s="36"/>
      <c r="CL1373" s="36"/>
      <c r="CM1373" s="36"/>
      <c r="CN1373" s="36"/>
      <c r="CO1373" s="36"/>
      <c r="CP1373" s="36"/>
      <c r="CQ1373" s="36"/>
      <c r="CR1373" s="36"/>
      <c r="CS1373" s="36"/>
      <c r="CT1373" s="36"/>
      <c r="CU1373" s="36"/>
      <c r="CV1373" s="36"/>
      <c r="CW1373" s="36"/>
      <c r="CX1373" s="36"/>
      <c r="CY1373" s="36"/>
      <c r="CZ1373" s="36"/>
      <c r="DA1373" s="36"/>
      <c r="DB1373" s="36"/>
      <c r="DC1373" s="36"/>
      <c r="DD1373" s="36"/>
      <c r="DE1373" s="36"/>
    </row>
    <row r="1374" spans="2:109" x14ac:dyDescent="0.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36"/>
      <c r="BN1374" s="36"/>
      <c r="BO1374" s="36"/>
      <c r="BP1374" s="36"/>
      <c r="BQ1374" s="36"/>
      <c r="BR1374" s="36"/>
      <c r="BS1374" s="36"/>
      <c r="BT1374" s="36"/>
      <c r="BU1374" s="36"/>
      <c r="BV1374" s="36"/>
      <c r="BW1374" s="36"/>
      <c r="BX1374" s="36"/>
      <c r="BY1374" s="36"/>
      <c r="BZ1374" s="36"/>
      <c r="CA1374" s="36"/>
      <c r="CB1374" s="36"/>
      <c r="CC1374" s="36"/>
      <c r="CD1374" s="36"/>
      <c r="CE1374" s="36"/>
      <c r="CF1374" s="36"/>
      <c r="CG1374" s="36"/>
      <c r="CH1374" s="36"/>
      <c r="CI1374" s="36"/>
      <c r="CJ1374" s="36"/>
      <c r="CK1374" s="36"/>
      <c r="CL1374" s="36"/>
      <c r="CM1374" s="36"/>
      <c r="CN1374" s="36"/>
      <c r="CO1374" s="36"/>
      <c r="CP1374" s="36"/>
      <c r="CQ1374" s="36"/>
      <c r="CR1374" s="36"/>
      <c r="CS1374" s="36"/>
      <c r="CT1374" s="36"/>
      <c r="CU1374" s="36"/>
      <c r="CV1374" s="36"/>
      <c r="CW1374" s="36"/>
      <c r="CX1374" s="36"/>
      <c r="CY1374" s="36"/>
      <c r="CZ1374" s="36"/>
      <c r="DA1374" s="36"/>
      <c r="DB1374" s="36"/>
      <c r="DC1374" s="36"/>
      <c r="DD1374" s="36"/>
      <c r="DE1374" s="36"/>
    </row>
    <row r="1375" spans="2:109" x14ac:dyDescent="0.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6"/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36"/>
      <c r="BN1375" s="36"/>
      <c r="BO1375" s="36"/>
      <c r="BP1375" s="36"/>
      <c r="BQ1375" s="36"/>
      <c r="BR1375" s="36"/>
      <c r="BS1375" s="36"/>
      <c r="BT1375" s="36"/>
      <c r="BU1375" s="36"/>
      <c r="BV1375" s="36"/>
      <c r="BW1375" s="36"/>
      <c r="BX1375" s="36"/>
      <c r="BY1375" s="36"/>
      <c r="BZ1375" s="36"/>
      <c r="CA1375" s="36"/>
      <c r="CB1375" s="36"/>
      <c r="CC1375" s="36"/>
      <c r="CD1375" s="36"/>
      <c r="CE1375" s="36"/>
      <c r="CF1375" s="36"/>
      <c r="CG1375" s="36"/>
      <c r="CH1375" s="36"/>
      <c r="CI1375" s="36"/>
      <c r="CJ1375" s="36"/>
      <c r="CK1375" s="36"/>
      <c r="CL1375" s="36"/>
      <c r="CM1375" s="36"/>
      <c r="CN1375" s="36"/>
      <c r="CO1375" s="36"/>
      <c r="CP1375" s="36"/>
      <c r="CQ1375" s="36"/>
      <c r="CR1375" s="36"/>
      <c r="CS1375" s="36"/>
      <c r="CT1375" s="36"/>
      <c r="CU1375" s="36"/>
      <c r="CV1375" s="36"/>
      <c r="CW1375" s="36"/>
      <c r="CX1375" s="36"/>
      <c r="CY1375" s="36"/>
      <c r="CZ1375" s="36"/>
      <c r="DA1375" s="36"/>
      <c r="DB1375" s="36"/>
      <c r="DC1375" s="36"/>
      <c r="DD1375" s="36"/>
      <c r="DE1375" s="36"/>
    </row>
    <row r="1376" spans="2:109" x14ac:dyDescent="0.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F1376" s="36"/>
      <c r="AG1376" s="36"/>
      <c r="AH1376" s="36"/>
      <c r="AI1376" s="36"/>
      <c r="AJ1376" s="36"/>
      <c r="AK1376" s="36"/>
      <c r="AL1376" s="36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  <c r="BG1376" s="36"/>
      <c r="BH1376" s="36"/>
      <c r="BI1376" s="36"/>
      <c r="BJ1376" s="36"/>
      <c r="BK1376" s="36"/>
      <c r="BL1376" s="36"/>
      <c r="BM1376" s="36"/>
      <c r="BN1376" s="36"/>
      <c r="BO1376" s="36"/>
      <c r="BP1376" s="36"/>
      <c r="BQ1376" s="36"/>
      <c r="BR1376" s="36"/>
      <c r="BS1376" s="36"/>
      <c r="BT1376" s="36"/>
      <c r="BU1376" s="36"/>
      <c r="BV1376" s="36"/>
      <c r="BW1376" s="36"/>
      <c r="BX1376" s="36"/>
      <c r="BY1376" s="36"/>
      <c r="BZ1376" s="36"/>
      <c r="CA1376" s="36"/>
      <c r="CB1376" s="36"/>
      <c r="CC1376" s="36"/>
      <c r="CD1376" s="36"/>
      <c r="CE1376" s="36"/>
      <c r="CF1376" s="36"/>
      <c r="CG1376" s="36"/>
      <c r="CH1376" s="36"/>
      <c r="CI1376" s="36"/>
      <c r="CJ1376" s="36"/>
      <c r="CK1376" s="36"/>
      <c r="CL1376" s="36"/>
      <c r="CM1376" s="36"/>
      <c r="CN1376" s="36"/>
      <c r="CO1376" s="36"/>
      <c r="CP1376" s="36"/>
      <c r="CQ1376" s="36"/>
      <c r="CR1376" s="36"/>
      <c r="CS1376" s="36"/>
      <c r="CT1376" s="36"/>
      <c r="CU1376" s="36"/>
      <c r="CV1376" s="36"/>
      <c r="CW1376" s="36"/>
      <c r="CX1376" s="36"/>
      <c r="CY1376" s="36"/>
      <c r="CZ1376" s="36"/>
      <c r="DA1376" s="36"/>
      <c r="DB1376" s="36"/>
      <c r="DC1376" s="36"/>
      <c r="DD1376" s="36"/>
      <c r="DE1376" s="36"/>
    </row>
    <row r="1377" spans="2:109" x14ac:dyDescent="0.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F1377" s="36"/>
      <c r="AG1377" s="36"/>
      <c r="AH1377" s="36"/>
      <c r="AI1377" s="36"/>
      <c r="AJ1377" s="36"/>
      <c r="AK1377" s="36"/>
      <c r="AL1377" s="36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  <c r="BG1377" s="36"/>
      <c r="BH1377" s="36"/>
      <c r="BI1377" s="36"/>
      <c r="BJ1377" s="36"/>
      <c r="BK1377" s="36"/>
      <c r="BL1377" s="36"/>
      <c r="BM1377" s="36"/>
      <c r="BN1377" s="36"/>
      <c r="BO1377" s="36"/>
      <c r="BP1377" s="36"/>
      <c r="BQ1377" s="36"/>
      <c r="BR1377" s="36"/>
      <c r="BS1377" s="36"/>
      <c r="BT1377" s="36"/>
      <c r="BU1377" s="36"/>
      <c r="BV1377" s="36"/>
      <c r="BW1377" s="36"/>
      <c r="BX1377" s="36"/>
      <c r="BY1377" s="36"/>
      <c r="BZ1377" s="36"/>
      <c r="CA1377" s="36"/>
      <c r="CB1377" s="36"/>
      <c r="CC1377" s="36"/>
      <c r="CD1377" s="36"/>
      <c r="CE1377" s="36"/>
      <c r="CF1377" s="36"/>
      <c r="CG1377" s="36"/>
      <c r="CH1377" s="36"/>
      <c r="CI1377" s="36"/>
      <c r="CJ1377" s="36"/>
      <c r="CK1377" s="36"/>
      <c r="CL1377" s="36"/>
      <c r="CM1377" s="36"/>
      <c r="CN1377" s="36"/>
      <c r="CO1377" s="36"/>
      <c r="CP1377" s="36"/>
      <c r="CQ1377" s="36"/>
      <c r="CR1377" s="36"/>
      <c r="CS1377" s="36"/>
      <c r="CT1377" s="36"/>
      <c r="CU1377" s="36"/>
      <c r="CV1377" s="36"/>
      <c r="CW1377" s="36"/>
      <c r="CX1377" s="36"/>
      <c r="CY1377" s="36"/>
      <c r="CZ1377" s="36"/>
      <c r="DA1377" s="36"/>
      <c r="DB1377" s="36"/>
      <c r="DC1377" s="36"/>
      <c r="DD1377" s="36"/>
      <c r="DE1377" s="36"/>
    </row>
    <row r="1378" spans="2:109" x14ac:dyDescent="0.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F1378" s="36"/>
      <c r="AG1378" s="36"/>
      <c r="AH1378" s="36"/>
      <c r="AI1378" s="36"/>
      <c r="AJ1378" s="36"/>
      <c r="AK1378" s="36"/>
      <c r="AL1378" s="36"/>
      <c r="AM1378" s="36"/>
      <c r="AN1378" s="36"/>
      <c r="AO1378" s="36"/>
      <c r="AP1378" s="36"/>
      <c r="AQ1378" s="36"/>
      <c r="AR1378" s="36"/>
      <c r="AS1378" s="36"/>
      <c r="AT1378" s="36"/>
      <c r="AU1378" s="36"/>
      <c r="AV1378" s="36"/>
      <c r="AW1378" s="36"/>
      <c r="AX1378" s="36"/>
      <c r="AY1378" s="36"/>
      <c r="AZ1378" s="36"/>
      <c r="BA1378" s="36"/>
      <c r="BB1378" s="36"/>
      <c r="BC1378" s="36"/>
      <c r="BD1378" s="36"/>
      <c r="BE1378" s="36"/>
      <c r="BF1378" s="36"/>
      <c r="BG1378" s="36"/>
      <c r="BH1378" s="36"/>
      <c r="BI1378" s="36"/>
      <c r="BJ1378" s="36"/>
      <c r="BK1378" s="36"/>
      <c r="BL1378" s="36"/>
      <c r="BM1378" s="36"/>
      <c r="BN1378" s="36"/>
      <c r="BO1378" s="36"/>
      <c r="BP1378" s="36"/>
      <c r="BQ1378" s="36"/>
      <c r="BR1378" s="36"/>
      <c r="BS1378" s="36"/>
      <c r="BT1378" s="36"/>
      <c r="BU1378" s="36"/>
      <c r="BV1378" s="36"/>
      <c r="BW1378" s="36"/>
      <c r="BX1378" s="36"/>
      <c r="BY1378" s="36"/>
      <c r="BZ1378" s="36"/>
      <c r="CA1378" s="36"/>
      <c r="CB1378" s="36"/>
      <c r="CC1378" s="36"/>
      <c r="CD1378" s="36"/>
      <c r="CE1378" s="36"/>
      <c r="CF1378" s="36"/>
      <c r="CG1378" s="36"/>
      <c r="CH1378" s="36"/>
      <c r="CI1378" s="36"/>
      <c r="CJ1378" s="36"/>
      <c r="CK1378" s="36"/>
      <c r="CL1378" s="36"/>
      <c r="CM1378" s="36"/>
      <c r="CN1378" s="36"/>
      <c r="CO1378" s="36"/>
      <c r="CP1378" s="36"/>
      <c r="CQ1378" s="36"/>
      <c r="CR1378" s="36"/>
      <c r="CS1378" s="36"/>
      <c r="CT1378" s="36"/>
      <c r="CU1378" s="36"/>
      <c r="CV1378" s="36"/>
      <c r="CW1378" s="36"/>
      <c r="CX1378" s="36"/>
      <c r="CY1378" s="36"/>
      <c r="CZ1378" s="36"/>
      <c r="DA1378" s="36"/>
      <c r="DB1378" s="36"/>
      <c r="DC1378" s="36"/>
      <c r="DD1378" s="36"/>
      <c r="DE1378" s="36"/>
    </row>
    <row r="1379" spans="2:109" x14ac:dyDescent="0.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  <c r="AB1379" s="36"/>
      <c r="AC1379" s="36"/>
      <c r="AD1379" s="36"/>
      <c r="AE1379" s="36"/>
      <c r="AF1379" s="36"/>
      <c r="AG1379" s="36"/>
      <c r="AH1379" s="36"/>
      <c r="AI1379" s="36"/>
      <c r="AJ1379" s="36"/>
      <c r="AK1379" s="36"/>
      <c r="AL1379" s="36"/>
      <c r="AM1379" s="36"/>
      <c r="AN1379" s="36"/>
      <c r="AO1379" s="36"/>
      <c r="AP1379" s="36"/>
      <c r="AQ1379" s="36"/>
      <c r="AR1379" s="36"/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  <c r="BG1379" s="36"/>
      <c r="BH1379" s="36"/>
      <c r="BI1379" s="36"/>
      <c r="BJ1379" s="36"/>
      <c r="BK1379" s="36"/>
      <c r="BL1379" s="36"/>
      <c r="BM1379" s="36"/>
      <c r="BN1379" s="36"/>
      <c r="BO1379" s="36"/>
      <c r="BP1379" s="36"/>
      <c r="BQ1379" s="36"/>
      <c r="BR1379" s="36"/>
      <c r="BS1379" s="36"/>
      <c r="BT1379" s="36"/>
      <c r="BU1379" s="36"/>
      <c r="BV1379" s="36"/>
      <c r="BW1379" s="36"/>
      <c r="BX1379" s="36"/>
      <c r="BY1379" s="36"/>
      <c r="BZ1379" s="36"/>
      <c r="CA1379" s="36"/>
      <c r="CB1379" s="36"/>
      <c r="CC1379" s="36"/>
      <c r="CD1379" s="36"/>
      <c r="CE1379" s="36"/>
      <c r="CF1379" s="36"/>
      <c r="CG1379" s="36"/>
      <c r="CH1379" s="36"/>
      <c r="CI1379" s="36"/>
      <c r="CJ1379" s="36"/>
      <c r="CK1379" s="36"/>
      <c r="CL1379" s="36"/>
      <c r="CM1379" s="36"/>
      <c r="CN1379" s="36"/>
      <c r="CO1379" s="36"/>
      <c r="CP1379" s="36"/>
      <c r="CQ1379" s="36"/>
      <c r="CR1379" s="36"/>
      <c r="CS1379" s="36"/>
      <c r="CT1379" s="36"/>
      <c r="CU1379" s="36"/>
      <c r="CV1379" s="36"/>
      <c r="CW1379" s="36"/>
      <c r="CX1379" s="36"/>
      <c r="CY1379" s="36"/>
      <c r="CZ1379" s="36"/>
      <c r="DA1379" s="36"/>
      <c r="DB1379" s="36"/>
      <c r="DC1379" s="36"/>
      <c r="DD1379" s="36"/>
      <c r="DE1379" s="36"/>
    </row>
    <row r="1380" spans="2:109" x14ac:dyDescent="0.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F1380" s="36"/>
      <c r="AG1380" s="36"/>
      <c r="AH1380" s="36"/>
      <c r="AI1380" s="36"/>
      <c r="AJ1380" s="36"/>
      <c r="AK1380" s="36"/>
      <c r="AL1380" s="36"/>
      <c r="AM1380" s="36"/>
      <c r="AN1380" s="36"/>
      <c r="AO1380" s="36"/>
      <c r="AP1380" s="36"/>
      <c r="AQ1380" s="36"/>
      <c r="AR1380" s="36"/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  <c r="BG1380" s="36"/>
      <c r="BH1380" s="36"/>
      <c r="BI1380" s="36"/>
      <c r="BJ1380" s="36"/>
      <c r="BK1380" s="36"/>
      <c r="BL1380" s="36"/>
      <c r="BM1380" s="36"/>
      <c r="BN1380" s="36"/>
      <c r="BO1380" s="36"/>
      <c r="BP1380" s="36"/>
      <c r="BQ1380" s="36"/>
      <c r="BR1380" s="36"/>
      <c r="BS1380" s="36"/>
      <c r="BT1380" s="36"/>
      <c r="BU1380" s="36"/>
      <c r="BV1380" s="36"/>
      <c r="BW1380" s="36"/>
      <c r="BX1380" s="36"/>
      <c r="BY1380" s="36"/>
      <c r="BZ1380" s="36"/>
      <c r="CA1380" s="36"/>
      <c r="CB1380" s="36"/>
      <c r="CC1380" s="36"/>
      <c r="CD1380" s="36"/>
      <c r="CE1380" s="36"/>
      <c r="CF1380" s="36"/>
      <c r="CG1380" s="36"/>
      <c r="CH1380" s="36"/>
      <c r="CI1380" s="36"/>
      <c r="CJ1380" s="36"/>
      <c r="CK1380" s="36"/>
      <c r="CL1380" s="36"/>
      <c r="CM1380" s="36"/>
      <c r="CN1380" s="36"/>
      <c r="CO1380" s="36"/>
      <c r="CP1380" s="36"/>
      <c r="CQ1380" s="36"/>
      <c r="CR1380" s="36"/>
      <c r="CS1380" s="36"/>
      <c r="CT1380" s="36"/>
      <c r="CU1380" s="36"/>
      <c r="CV1380" s="36"/>
      <c r="CW1380" s="36"/>
      <c r="CX1380" s="36"/>
      <c r="CY1380" s="36"/>
      <c r="CZ1380" s="36"/>
      <c r="DA1380" s="36"/>
      <c r="DB1380" s="36"/>
      <c r="DC1380" s="36"/>
      <c r="DD1380" s="36"/>
      <c r="DE1380" s="36"/>
    </row>
    <row r="1381" spans="2:109" x14ac:dyDescent="0.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F1381" s="36"/>
      <c r="AG1381" s="36"/>
      <c r="AH1381" s="36"/>
      <c r="AI1381" s="36"/>
      <c r="AJ1381" s="36"/>
      <c r="AK1381" s="36"/>
      <c r="AL1381" s="36"/>
      <c r="AM1381" s="36"/>
      <c r="AN1381" s="36"/>
      <c r="AO1381" s="36"/>
      <c r="AP1381" s="36"/>
      <c r="AQ1381" s="36"/>
      <c r="AR1381" s="36"/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  <c r="BG1381" s="36"/>
      <c r="BH1381" s="36"/>
      <c r="BI1381" s="36"/>
      <c r="BJ1381" s="36"/>
      <c r="BK1381" s="36"/>
      <c r="BL1381" s="36"/>
      <c r="BM1381" s="36"/>
      <c r="BN1381" s="36"/>
      <c r="BO1381" s="36"/>
      <c r="BP1381" s="36"/>
      <c r="BQ1381" s="36"/>
      <c r="BR1381" s="36"/>
      <c r="BS1381" s="36"/>
      <c r="BT1381" s="36"/>
      <c r="BU1381" s="36"/>
      <c r="BV1381" s="36"/>
      <c r="BW1381" s="36"/>
      <c r="BX1381" s="36"/>
      <c r="BY1381" s="36"/>
      <c r="BZ1381" s="36"/>
      <c r="CA1381" s="36"/>
      <c r="CB1381" s="36"/>
      <c r="CC1381" s="36"/>
      <c r="CD1381" s="36"/>
      <c r="CE1381" s="36"/>
      <c r="CF1381" s="36"/>
      <c r="CG1381" s="36"/>
      <c r="CH1381" s="36"/>
      <c r="CI1381" s="36"/>
      <c r="CJ1381" s="36"/>
      <c r="CK1381" s="36"/>
      <c r="CL1381" s="36"/>
      <c r="CM1381" s="36"/>
      <c r="CN1381" s="36"/>
      <c r="CO1381" s="36"/>
      <c r="CP1381" s="36"/>
      <c r="CQ1381" s="36"/>
      <c r="CR1381" s="36"/>
      <c r="CS1381" s="36"/>
      <c r="CT1381" s="36"/>
      <c r="CU1381" s="36"/>
      <c r="CV1381" s="36"/>
      <c r="CW1381" s="36"/>
      <c r="CX1381" s="36"/>
      <c r="CY1381" s="36"/>
      <c r="CZ1381" s="36"/>
      <c r="DA1381" s="36"/>
      <c r="DB1381" s="36"/>
      <c r="DC1381" s="36"/>
      <c r="DD1381" s="36"/>
      <c r="DE1381" s="36"/>
    </row>
    <row r="1382" spans="2:109" x14ac:dyDescent="0.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36"/>
      <c r="BN1382" s="36"/>
      <c r="BO1382" s="36"/>
      <c r="BP1382" s="36"/>
      <c r="BQ1382" s="36"/>
      <c r="BR1382" s="36"/>
      <c r="BS1382" s="36"/>
      <c r="BT1382" s="36"/>
      <c r="BU1382" s="36"/>
      <c r="BV1382" s="36"/>
      <c r="BW1382" s="36"/>
      <c r="BX1382" s="36"/>
      <c r="BY1382" s="36"/>
      <c r="BZ1382" s="36"/>
      <c r="CA1382" s="36"/>
      <c r="CB1382" s="36"/>
      <c r="CC1382" s="36"/>
      <c r="CD1382" s="36"/>
      <c r="CE1382" s="36"/>
      <c r="CF1382" s="36"/>
      <c r="CG1382" s="36"/>
      <c r="CH1382" s="36"/>
      <c r="CI1382" s="36"/>
      <c r="CJ1382" s="36"/>
      <c r="CK1382" s="36"/>
      <c r="CL1382" s="36"/>
      <c r="CM1382" s="36"/>
      <c r="CN1382" s="36"/>
      <c r="CO1382" s="36"/>
      <c r="CP1382" s="36"/>
      <c r="CQ1382" s="36"/>
      <c r="CR1382" s="36"/>
      <c r="CS1382" s="36"/>
      <c r="CT1382" s="36"/>
      <c r="CU1382" s="36"/>
      <c r="CV1382" s="36"/>
      <c r="CW1382" s="36"/>
      <c r="CX1382" s="36"/>
      <c r="CY1382" s="36"/>
      <c r="CZ1382" s="36"/>
      <c r="DA1382" s="36"/>
      <c r="DB1382" s="36"/>
      <c r="DC1382" s="36"/>
      <c r="DD1382" s="36"/>
      <c r="DE1382" s="36"/>
    </row>
    <row r="1383" spans="2:109" x14ac:dyDescent="0.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6"/>
      <c r="BN1383" s="36"/>
      <c r="BO1383" s="36"/>
      <c r="BP1383" s="36"/>
      <c r="BQ1383" s="36"/>
      <c r="BR1383" s="36"/>
      <c r="BS1383" s="36"/>
      <c r="BT1383" s="36"/>
      <c r="BU1383" s="36"/>
      <c r="BV1383" s="36"/>
      <c r="BW1383" s="36"/>
      <c r="BX1383" s="36"/>
      <c r="BY1383" s="36"/>
      <c r="BZ1383" s="36"/>
      <c r="CA1383" s="36"/>
      <c r="CB1383" s="36"/>
      <c r="CC1383" s="36"/>
      <c r="CD1383" s="36"/>
      <c r="CE1383" s="36"/>
      <c r="CF1383" s="36"/>
      <c r="CG1383" s="36"/>
      <c r="CH1383" s="36"/>
      <c r="CI1383" s="36"/>
      <c r="CJ1383" s="36"/>
      <c r="CK1383" s="36"/>
      <c r="CL1383" s="36"/>
      <c r="CM1383" s="36"/>
      <c r="CN1383" s="36"/>
      <c r="CO1383" s="36"/>
      <c r="CP1383" s="36"/>
      <c r="CQ1383" s="36"/>
      <c r="CR1383" s="36"/>
      <c r="CS1383" s="36"/>
      <c r="CT1383" s="36"/>
      <c r="CU1383" s="36"/>
      <c r="CV1383" s="36"/>
      <c r="CW1383" s="36"/>
      <c r="CX1383" s="36"/>
      <c r="CY1383" s="36"/>
      <c r="CZ1383" s="36"/>
      <c r="DA1383" s="36"/>
      <c r="DB1383" s="36"/>
      <c r="DC1383" s="36"/>
      <c r="DD1383" s="36"/>
      <c r="DE1383" s="36"/>
    </row>
    <row r="1384" spans="2:109" x14ac:dyDescent="0.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36"/>
      <c r="BN1384" s="36"/>
      <c r="BO1384" s="36"/>
      <c r="BP1384" s="36"/>
      <c r="BQ1384" s="36"/>
      <c r="BR1384" s="36"/>
      <c r="BS1384" s="36"/>
      <c r="BT1384" s="36"/>
      <c r="BU1384" s="36"/>
      <c r="BV1384" s="36"/>
      <c r="BW1384" s="36"/>
      <c r="BX1384" s="36"/>
      <c r="BY1384" s="36"/>
      <c r="BZ1384" s="36"/>
      <c r="CA1384" s="36"/>
      <c r="CB1384" s="36"/>
      <c r="CC1384" s="36"/>
      <c r="CD1384" s="36"/>
      <c r="CE1384" s="36"/>
      <c r="CF1384" s="36"/>
      <c r="CG1384" s="36"/>
      <c r="CH1384" s="36"/>
      <c r="CI1384" s="36"/>
      <c r="CJ1384" s="36"/>
      <c r="CK1384" s="36"/>
      <c r="CL1384" s="36"/>
      <c r="CM1384" s="36"/>
      <c r="CN1384" s="36"/>
      <c r="CO1384" s="36"/>
      <c r="CP1384" s="36"/>
      <c r="CQ1384" s="36"/>
      <c r="CR1384" s="36"/>
      <c r="CS1384" s="36"/>
      <c r="CT1384" s="36"/>
      <c r="CU1384" s="36"/>
      <c r="CV1384" s="36"/>
      <c r="CW1384" s="36"/>
      <c r="CX1384" s="36"/>
      <c r="CY1384" s="36"/>
      <c r="CZ1384" s="36"/>
      <c r="DA1384" s="36"/>
      <c r="DB1384" s="36"/>
      <c r="DC1384" s="36"/>
      <c r="DD1384" s="36"/>
      <c r="DE1384" s="36"/>
    </row>
    <row r="1385" spans="2:109" x14ac:dyDescent="0.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F1385" s="36"/>
      <c r="AG1385" s="36"/>
      <c r="AH1385" s="36"/>
      <c r="AI1385" s="36"/>
      <c r="AJ1385" s="36"/>
      <c r="AK1385" s="36"/>
      <c r="AL1385" s="36"/>
      <c r="AM1385" s="36"/>
      <c r="AN1385" s="36"/>
      <c r="AO1385" s="36"/>
      <c r="AP1385" s="36"/>
      <c r="AQ1385" s="36"/>
      <c r="AR1385" s="36"/>
      <c r="AS1385" s="36"/>
      <c r="AT1385" s="36"/>
      <c r="AU1385" s="36"/>
      <c r="AV1385" s="36"/>
      <c r="AW1385" s="36"/>
      <c r="AX1385" s="36"/>
      <c r="AY1385" s="36"/>
      <c r="AZ1385" s="36"/>
      <c r="BA1385" s="36"/>
      <c r="BB1385" s="36"/>
      <c r="BC1385" s="36"/>
      <c r="BD1385" s="36"/>
      <c r="BE1385" s="36"/>
      <c r="BF1385" s="36"/>
      <c r="BG1385" s="36"/>
      <c r="BH1385" s="36"/>
      <c r="BI1385" s="36"/>
      <c r="BJ1385" s="36"/>
      <c r="BK1385" s="36"/>
      <c r="BL1385" s="36"/>
      <c r="BM1385" s="36"/>
      <c r="BN1385" s="36"/>
      <c r="BO1385" s="36"/>
      <c r="BP1385" s="36"/>
      <c r="BQ1385" s="36"/>
      <c r="BR1385" s="36"/>
      <c r="BS1385" s="36"/>
      <c r="BT1385" s="36"/>
      <c r="BU1385" s="36"/>
      <c r="BV1385" s="36"/>
      <c r="BW1385" s="36"/>
      <c r="BX1385" s="36"/>
      <c r="BY1385" s="36"/>
      <c r="BZ1385" s="36"/>
      <c r="CA1385" s="36"/>
      <c r="CB1385" s="36"/>
      <c r="CC1385" s="36"/>
      <c r="CD1385" s="36"/>
      <c r="CE1385" s="36"/>
      <c r="CF1385" s="36"/>
      <c r="CG1385" s="36"/>
      <c r="CH1385" s="36"/>
      <c r="CI1385" s="36"/>
      <c r="CJ1385" s="36"/>
      <c r="CK1385" s="36"/>
      <c r="CL1385" s="36"/>
      <c r="CM1385" s="36"/>
      <c r="CN1385" s="36"/>
      <c r="CO1385" s="36"/>
      <c r="CP1385" s="36"/>
      <c r="CQ1385" s="36"/>
      <c r="CR1385" s="36"/>
      <c r="CS1385" s="36"/>
      <c r="CT1385" s="36"/>
      <c r="CU1385" s="36"/>
      <c r="CV1385" s="36"/>
      <c r="CW1385" s="36"/>
      <c r="CX1385" s="36"/>
      <c r="CY1385" s="36"/>
      <c r="CZ1385" s="36"/>
      <c r="DA1385" s="36"/>
      <c r="DB1385" s="36"/>
      <c r="DC1385" s="36"/>
      <c r="DD1385" s="36"/>
      <c r="DE1385" s="36"/>
    </row>
    <row r="1386" spans="2:109" x14ac:dyDescent="0.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36"/>
      <c r="BN1386" s="36"/>
      <c r="BO1386" s="36"/>
      <c r="BP1386" s="36"/>
      <c r="BQ1386" s="36"/>
      <c r="BR1386" s="36"/>
      <c r="BS1386" s="36"/>
      <c r="BT1386" s="36"/>
      <c r="BU1386" s="36"/>
      <c r="BV1386" s="36"/>
      <c r="BW1386" s="36"/>
      <c r="BX1386" s="36"/>
      <c r="BY1386" s="36"/>
      <c r="BZ1386" s="36"/>
      <c r="CA1386" s="36"/>
      <c r="CB1386" s="36"/>
      <c r="CC1386" s="36"/>
      <c r="CD1386" s="36"/>
      <c r="CE1386" s="36"/>
      <c r="CF1386" s="36"/>
      <c r="CG1386" s="36"/>
      <c r="CH1386" s="36"/>
      <c r="CI1386" s="36"/>
      <c r="CJ1386" s="36"/>
      <c r="CK1386" s="36"/>
      <c r="CL1386" s="36"/>
      <c r="CM1386" s="36"/>
      <c r="CN1386" s="36"/>
      <c r="CO1386" s="36"/>
      <c r="CP1386" s="36"/>
      <c r="CQ1386" s="36"/>
      <c r="CR1386" s="36"/>
      <c r="CS1386" s="36"/>
      <c r="CT1386" s="36"/>
      <c r="CU1386" s="36"/>
      <c r="CV1386" s="36"/>
      <c r="CW1386" s="36"/>
      <c r="CX1386" s="36"/>
      <c r="CY1386" s="36"/>
      <c r="CZ1386" s="36"/>
      <c r="DA1386" s="36"/>
      <c r="DB1386" s="36"/>
      <c r="DC1386" s="36"/>
      <c r="DD1386" s="36"/>
      <c r="DE1386" s="36"/>
    </row>
    <row r="1387" spans="2:109" x14ac:dyDescent="0.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6"/>
      <c r="BN1387" s="36"/>
      <c r="BO1387" s="36"/>
      <c r="BP1387" s="36"/>
      <c r="BQ1387" s="36"/>
      <c r="BR1387" s="36"/>
      <c r="BS1387" s="36"/>
      <c r="BT1387" s="36"/>
      <c r="BU1387" s="36"/>
      <c r="BV1387" s="36"/>
      <c r="BW1387" s="36"/>
      <c r="BX1387" s="36"/>
      <c r="BY1387" s="36"/>
      <c r="BZ1387" s="36"/>
      <c r="CA1387" s="36"/>
      <c r="CB1387" s="36"/>
      <c r="CC1387" s="36"/>
      <c r="CD1387" s="36"/>
      <c r="CE1387" s="36"/>
      <c r="CF1387" s="36"/>
      <c r="CG1387" s="36"/>
      <c r="CH1387" s="36"/>
      <c r="CI1387" s="36"/>
      <c r="CJ1387" s="36"/>
      <c r="CK1387" s="36"/>
      <c r="CL1387" s="36"/>
      <c r="CM1387" s="36"/>
      <c r="CN1387" s="36"/>
      <c r="CO1387" s="36"/>
      <c r="CP1387" s="36"/>
      <c r="CQ1387" s="36"/>
      <c r="CR1387" s="36"/>
      <c r="CS1387" s="36"/>
      <c r="CT1387" s="36"/>
      <c r="CU1387" s="36"/>
      <c r="CV1387" s="36"/>
      <c r="CW1387" s="36"/>
      <c r="CX1387" s="36"/>
      <c r="CY1387" s="36"/>
      <c r="CZ1387" s="36"/>
      <c r="DA1387" s="36"/>
      <c r="DB1387" s="36"/>
      <c r="DC1387" s="36"/>
      <c r="DD1387" s="36"/>
      <c r="DE1387" s="36"/>
    </row>
    <row r="1388" spans="2:109" x14ac:dyDescent="0.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F1388" s="36"/>
      <c r="AG1388" s="36"/>
      <c r="AH1388" s="36"/>
      <c r="AI1388" s="36"/>
      <c r="AJ1388" s="36"/>
      <c r="AK1388" s="36"/>
      <c r="AL1388" s="36"/>
      <c r="AM1388" s="36"/>
      <c r="AN1388" s="36"/>
      <c r="AO1388" s="36"/>
      <c r="AP1388" s="36"/>
      <c r="AQ1388" s="36"/>
      <c r="AR1388" s="36"/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  <c r="BG1388" s="36"/>
      <c r="BH1388" s="36"/>
      <c r="BI1388" s="36"/>
      <c r="BJ1388" s="36"/>
      <c r="BK1388" s="36"/>
      <c r="BL1388" s="36"/>
      <c r="BM1388" s="36"/>
      <c r="BN1388" s="36"/>
      <c r="BO1388" s="36"/>
      <c r="BP1388" s="36"/>
      <c r="BQ1388" s="36"/>
      <c r="BR1388" s="36"/>
      <c r="BS1388" s="36"/>
      <c r="BT1388" s="36"/>
      <c r="BU1388" s="36"/>
      <c r="BV1388" s="36"/>
      <c r="BW1388" s="36"/>
      <c r="BX1388" s="36"/>
      <c r="BY1388" s="36"/>
      <c r="BZ1388" s="36"/>
      <c r="CA1388" s="36"/>
      <c r="CB1388" s="36"/>
      <c r="CC1388" s="36"/>
      <c r="CD1388" s="36"/>
      <c r="CE1388" s="36"/>
      <c r="CF1388" s="36"/>
      <c r="CG1388" s="36"/>
      <c r="CH1388" s="36"/>
      <c r="CI1388" s="36"/>
      <c r="CJ1388" s="36"/>
      <c r="CK1388" s="36"/>
      <c r="CL1388" s="36"/>
      <c r="CM1388" s="36"/>
      <c r="CN1388" s="36"/>
      <c r="CO1388" s="36"/>
      <c r="CP1388" s="36"/>
      <c r="CQ1388" s="36"/>
      <c r="CR1388" s="36"/>
      <c r="CS1388" s="36"/>
      <c r="CT1388" s="36"/>
      <c r="CU1388" s="36"/>
      <c r="CV1388" s="36"/>
      <c r="CW1388" s="36"/>
      <c r="CX1388" s="36"/>
      <c r="CY1388" s="36"/>
      <c r="CZ1388" s="36"/>
      <c r="DA1388" s="36"/>
      <c r="DB1388" s="36"/>
      <c r="DC1388" s="36"/>
      <c r="DD1388" s="36"/>
      <c r="DE1388" s="36"/>
    </row>
    <row r="1389" spans="2:109" x14ac:dyDescent="0.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6"/>
      <c r="BN1389" s="36"/>
      <c r="BO1389" s="36"/>
      <c r="BP1389" s="36"/>
      <c r="BQ1389" s="36"/>
      <c r="BR1389" s="36"/>
      <c r="BS1389" s="36"/>
      <c r="BT1389" s="36"/>
      <c r="BU1389" s="36"/>
      <c r="BV1389" s="36"/>
      <c r="BW1389" s="36"/>
      <c r="BX1389" s="36"/>
      <c r="BY1389" s="36"/>
      <c r="BZ1389" s="36"/>
      <c r="CA1389" s="36"/>
      <c r="CB1389" s="36"/>
      <c r="CC1389" s="36"/>
      <c r="CD1389" s="36"/>
      <c r="CE1389" s="36"/>
      <c r="CF1389" s="36"/>
      <c r="CG1389" s="36"/>
      <c r="CH1389" s="36"/>
      <c r="CI1389" s="36"/>
      <c r="CJ1389" s="36"/>
      <c r="CK1389" s="36"/>
      <c r="CL1389" s="36"/>
      <c r="CM1389" s="36"/>
      <c r="CN1389" s="36"/>
      <c r="CO1389" s="36"/>
      <c r="CP1389" s="36"/>
      <c r="CQ1389" s="36"/>
      <c r="CR1389" s="36"/>
      <c r="CS1389" s="36"/>
      <c r="CT1389" s="36"/>
      <c r="CU1389" s="36"/>
      <c r="CV1389" s="36"/>
      <c r="CW1389" s="36"/>
      <c r="CX1389" s="36"/>
      <c r="CY1389" s="36"/>
      <c r="CZ1389" s="36"/>
      <c r="DA1389" s="36"/>
      <c r="DB1389" s="36"/>
      <c r="DC1389" s="36"/>
      <c r="DD1389" s="36"/>
      <c r="DE1389" s="36"/>
    </row>
    <row r="1390" spans="2:109" x14ac:dyDescent="0.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F1390" s="36"/>
      <c r="AG1390" s="36"/>
      <c r="AH1390" s="36"/>
      <c r="AI1390" s="36"/>
      <c r="AJ1390" s="36"/>
      <c r="AK1390" s="36"/>
      <c r="AL1390" s="36"/>
      <c r="AM1390" s="36"/>
      <c r="AN1390" s="36"/>
      <c r="AO1390" s="36"/>
      <c r="AP1390" s="36"/>
      <c r="AQ1390" s="36"/>
      <c r="AR1390" s="36"/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  <c r="BG1390" s="36"/>
      <c r="BH1390" s="36"/>
      <c r="BI1390" s="36"/>
      <c r="BJ1390" s="36"/>
      <c r="BK1390" s="36"/>
      <c r="BL1390" s="36"/>
      <c r="BM1390" s="36"/>
      <c r="BN1390" s="36"/>
      <c r="BO1390" s="36"/>
      <c r="BP1390" s="36"/>
      <c r="BQ1390" s="36"/>
      <c r="BR1390" s="36"/>
      <c r="BS1390" s="36"/>
      <c r="BT1390" s="36"/>
      <c r="BU1390" s="36"/>
      <c r="BV1390" s="36"/>
      <c r="BW1390" s="36"/>
      <c r="BX1390" s="36"/>
      <c r="BY1390" s="36"/>
      <c r="BZ1390" s="36"/>
      <c r="CA1390" s="36"/>
      <c r="CB1390" s="36"/>
      <c r="CC1390" s="36"/>
      <c r="CD1390" s="36"/>
      <c r="CE1390" s="36"/>
      <c r="CF1390" s="36"/>
      <c r="CG1390" s="36"/>
      <c r="CH1390" s="36"/>
      <c r="CI1390" s="36"/>
      <c r="CJ1390" s="36"/>
      <c r="CK1390" s="36"/>
      <c r="CL1390" s="36"/>
      <c r="CM1390" s="36"/>
      <c r="CN1390" s="36"/>
      <c r="CO1390" s="36"/>
      <c r="CP1390" s="36"/>
      <c r="CQ1390" s="36"/>
      <c r="CR1390" s="36"/>
      <c r="CS1390" s="36"/>
      <c r="CT1390" s="36"/>
      <c r="CU1390" s="36"/>
      <c r="CV1390" s="36"/>
      <c r="CW1390" s="36"/>
      <c r="CX1390" s="36"/>
      <c r="CY1390" s="36"/>
      <c r="CZ1390" s="36"/>
      <c r="DA1390" s="36"/>
      <c r="DB1390" s="36"/>
      <c r="DC1390" s="36"/>
      <c r="DD1390" s="36"/>
      <c r="DE1390" s="36"/>
    </row>
    <row r="1391" spans="2:109" x14ac:dyDescent="0.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F1391" s="36"/>
      <c r="AG1391" s="36"/>
      <c r="AH1391" s="36"/>
      <c r="AI1391" s="36"/>
      <c r="AJ1391" s="36"/>
      <c r="AK1391" s="36"/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36"/>
      <c r="BN1391" s="36"/>
      <c r="BO1391" s="36"/>
      <c r="BP1391" s="36"/>
      <c r="BQ1391" s="36"/>
      <c r="BR1391" s="36"/>
      <c r="BS1391" s="36"/>
      <c r="BT1391" s="36"/>
      <c r="BU1391" s="36"/>
      <c r="BV1391" s="36"/>
      <c r="BW1391" s="36"/>
      <c r="BX1391" s="36"/>
      <c r="BY1391" s="36"/>
      <c r="BZ1391" s="36"/>
      <c r="CA1391" s="36"/>
      <c r="CB1391" s="36"/>
      <c r="CC1391" s="36"/>
      <c r="CD1391" s="36"/>
      <c r="CE1391" s="36"/>
      <c r="CF1391" s="36"/>
      <c r="CG1391" s="36"/>
      <c r="CH1391" s="36"/>
      <c r="CI1391" s="36"/>
      <c r="CJ1391" s="36"/>
      <c r="CK1391" s="36"/>
      <c r="CL1391" s="36"/>
      <c r="CM1391" s="36"/>
      <c r="CN1391" s="36"/>
      <c r="CO1391" s="36"/>
      <c r="CP1391" s="36"/>
      <c r="CQ1391" s="36"/>
      <c r="CR1391" s="36"/>
      <c r="CS1391" s="36"/>
      <c r="CT1391" s="36"/>
      <c r="CU1391" s="36"/>
      <c r="CV1391" s="36"/>
      <c r="CW1391" s="36"/>
      <c r="CX1391" s="36"/>
      <c r="CY1391" s="36"/>
      <c r="CZ1391" s="36"/>
      <c r="DA1391" s="36"/>
      <c r="DB1391" s="36"/>
      <c r="DC1391" s="36"/>
      <c r="DD1391" s="36"/>
      <c r="DE1391" s="36"/>
    </row>
    <row r="1392" spans="2:109" x14ac:dyDescent="0.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36"/>
      <c r="BN1392" s="36"/>
      <c r="BO1392" s="36"/>
      <c r="BP1392" s="36"/>
      <c r="BQ1392" s="36"/>
      <c r="BR1392" s="36"/>
      <c r="BS1392" s="36"/>
      <c r="BT1392" s="36"/>
      <c r="BU1392" s="36"/>
      <c r="BV1392" s="36"/>
      <c r="BW1392" s="36"/>
      <c r="BX1392" s="36"/>
      <c r="BY1392" s="36"/>
      <c r="BZ1392" s="36"/>
      <c r="CA1392" s="36"/>
      <c r="CB1392" s="36"/>
      <c r="CC1392" s="36"/>
      <c r="CD1392" s="36"/>
      <c r="CE1392" s="36"/>
      <c r="CF1392" s="36"/>
      <c r="CG1392" s="36"/>
      <c r="CH1392" s="36"/>
      <c r="CI1392" s="36"/>
      <c r="CJ1392" s="36"/>
      <c r="CK1392" s="36"/>
      <c r="CL1392" s="36"/>
      <c r="CM1392" s="36"/>
      <c r="CN1392" s="36"/>
      <c r="CO1392" s="36"/>
      <c r="CP1392" s="36"/>
      <c r="CQ1392" s="36"/>
      <c r="CR1392" s="36"/>
      <c r="CS1392" s="36"/>
      <c r="CT1392" s="36"/>
      <c r="CU1392" s="36"/>
      <c r="CV1392" s="36"/>
      <c r="CW1392" s="36"/>
      <c r="CX1392" s="36"/>
      <c r="CY1392" s="36"/>
      <c r="CZ1392" s="36"/>
      <c r="DA1392" s="36"/>
      <c r="DB1392" s="36"/>
      <c r="DC1392" s="36"/>
      <c r="DD1392" s="36"/>
      <c r="DE1392" s="36"/>
    </row>
    <row r="1393" spans="2:109" x14ac:dyDescent="0.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F1393" s="36"/>
      <c r="AG1393" s="36"/>
      <c r="AH1393" s="36"/>
      <c r="AI1393" s="36"/>
      <c r="AJ1393" s="36"/>
      <c r="AK1393" s="36"/>
      <c r="AL1393" s="36"/>
      <c r="AM1393" s="36"/>
      <c r="AN1393" s="36"/>
      <c r="AO1393" s="36"/>
      <c r="AP1393" s="36"/>
      <c r="AQ1393" s="36"/>
      <c r="AR1393" s="36"/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  <c r="BG1393" s="36"/>
      <c r="BH1393" s="36"/>
      <c r="BI1393" s="36"/>
      <c r="BJ1393" s="36"/>
      <c r="BK1393" s="36"/>
      <c r="BL1393" s="36"/>
      <c r="BM1393" s="36"/>
      <c r="BN1393" s="36"/>
      <c r="BO1393" s="36"/>
      <c r="BP1393" s="36"/>
      <c r="BQ1393" s="36"/>
      <c r="BR1393" s="36"/>
      <c r="BS1393" s="36"/>
      <c r="BT1393" s="36"/>
      <c r="BU1393" s="36"/>
      <c r="BV1393" s="36"/>
      <c r="BW1393" s="36"/>
      <c r="BX1393" s="36"/>
      <c r="BY1393" s="36"/>
      <c r="BZ1393" s="36"/>
      <c r="CA1393" s="36"/>
      <c r="CB1393" s="36"/>
      <c r="CC1393" s="36"/>
      <c r="CD1393" s="36"/>
      <c r="CE1393" s="36"/>
      <c r="CF1393" s="36"/>
      <c r="CG1393" s="36"/>
      <c r="CH1393" s="36"/>
      <c r="CI1393" s="36"/>
      <c r="CJ1393" s="36"/>
      <c r="CK1393" s="36"/>
      <c r="CL1393" s="36"/>
      <c r="CM1393" s="36"/>
      <c r="CN1393" s="36"/>
      <c r="CO1393" s="36"/>
      <c r="CP1393" s="36"/>
      <c r="CQ1393" s="36"/>
      <c r="CR1393" s="36"/>
      <c r="CS1393" s="36"/>
      <c r="CT1393" s="36"/>
      <c r="CU1393" s="36"/>
      <c r="CV1393" s="36"/>
      <c r="CW1393" s="36"/>
      <c r="CX1393" s="36"/>
      <c r="CY1393" s="36"/>
      <c r="CZ1393" s="36"/>
      <c r="DA1393" s="36"/>
      <c r="DB1393" s="36"/>
      <c r="DC1393" s="36"/>
      <c r="DD1393" s="36"/>
      <c r="DE1393" s="36"/>
    </row>
    <row r="1394" spans="2:109" x14ac:dyDescent="0.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36"/>
      <c r="BN1394" s="36"/>
      <c r="BO1394" s="36"/>
      <c r="BP1394" s="36"/>
      <c r="BQ1394" s="36"/>
      <c r="BR1394" s="36"/>
      <c r="BS1394" s="36"/>
      <c r="BT1394" s="36"/>
      <c r="BU1394" s="36"/>
      <c r="BV1394" s="36"/>
      <c r="BW1394" s="36"/>
      <c r="BX1394" s="36"/>
      <c r="BY1394" s="36"/>
      <c r="BZ1394" s="36"/>
      <c r="CA1394" s="36"/>
      <c r="CB1394" s="36"/>
      <c r="CC1394" s="36"/>
      <c r="CD1394" s="36"/>
      <c r="CE1394" s="36"/>
      <c r="CF1394" s="36"/>
      <c r="CG1394" s="36"/>
      <c r="CH1394" s="36"/>
      <c r="CI1394" s="36"/>
      <c r="CJ1394" s="36"/>
      <c r="CK1394" s="36"/>
      <c r="CL1394" s="36"/>
      <c r="CM1394" s="36"/>
      <c r="CN1394" s="36"/>
      <c r="CO1394" s="36"/>
      <c r="CP1394" s="36"/>
      <c r="CQ1394" s="36"/>
      <c r="CR1394" s="36"/>
      <c r="CS1394" s="36"/>
      <c r="CT1394" s="36"/>
      <c r="CU1394" s="36"/>
      <c r="CV1394" s="36"/>
      <c r="CW1394" s="36"/>
      <c r="CX1394" s="36"/>
      <c r="CY1394" s="36"/>
      <c r="CZ1394" s="36"/>
      <c r="DA1394" s="36"/>
      <c r="DB1394" s="36"/>
      <c r="DC1394" s="36"/>
      <c r="DD1394" s="36"/>
      <c r="DE1394" s="36"/>
    </row>
    <row r="1395" spans="2:109" x14ac:dyDescent="0.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6"/>
      <c r="BN1395" s="36"/>
      <c r="BO1395" s="36"/>
      <c r="BP1395" s="36"/>
      <c r="BQ1395" s="36"/>
      <c r="BR1395" s="36"/>
      <c r="BS1395" s="36"/>
      <c r="BT1395" s="36"/>
      <c r="BU1395" s="36"/>
      <c r="BV1395" s="36"/>
      <c r="BW1395" s="36"/>
      <c r="BX1395" s="36"/>
      <c r="BY1395" s="36"/>
      <c r="BZ1395" s="36"/>
      <c r="CA1395" s="36"/>
      <c r="CB1395" s="36"/>
      <c r="CC1395" s="36"/>
      <c r="CD1395" s="36"/>
      <c r="CE1395" s="36"/>
      <c r="CF1395" s="36"/>
      <c r="CG1395" s="36"/>
      <c r="CH1395" s="36"/>
      <c r="CI1395" s="36"/>
      <c r="CJ1395" s="36"/>
      <c r="CK1395" s="36"/>
      <c r="CL1395" s="36"/>
      <c r="CM1395" s="36"/>
      <c r="CN1395" s="36"/>
      <c r="CO1395" s="36"/>
      <c r="CP1395" s="36"/>
      <c r="CQ1395" s="36"/>
      <c r="CR1395" s="36"/>
      <c r="CS1395" s="36"/>
      <c r="CT1395" s="36"/>
      <c r="CU1395" s="36"/>
      <c r="CV1395" s="36"/>
      <c r="CW1395" s="36"/>
      <c r="CX1395" s="36"/>
      <c r="CY1395" s="36"/>
      <c r="CZ1395" s="36"/>
      <c r="DA1395" s="36"/>
      <c r="DB1395" s="36"/>
      <c r="DC1395" s="36"/>
      <c r="DD1395" s="36"/>
      <c r="DE1395" s="36"/>
    </row>
    <row r="1396" spans="2:109" x14ac:dyDescent="0.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36"/>
      <c r="BN1396" s="36"/>
      <c r="BO1396" s="36"/>
      <c r="BP1396" s="36"/>
      <c r="BQ1396" s="36"/>
      <c r="BR1396" s="36"/>
      <c r="BS1396" s="36"/>
      <c r="BT1396" s="36"/>
      <c r="BU1396" s="36"/>
      <c r="BV1396" s="36"/>
      <c r="BW1396" s="36"/>
      <c r="BX1396" s="36"/>
      <c r="BY1396" s="36"/>
      <c r="BZ1396" s="36"/>
      <c r="CA1396" s="36"/>
      <c r="CB1396" s="36"/>
      <c r="CC1396" s="36"/>
      <c r="CD1396" s="36"/>
      <c r="CE1396" s="36"/>
      <c r="CF1396" s="36"/>
      <c r="CG1396" s="36"/>
      <c r="CH1396" s="36"/>
      <c r="CI1396" s="36"/>
      <c r="CJ1396" s="36"/>
      <c r="CK1396" s="36"/>
      <c r="CL1396" s="36"/>
      <c r="CM1396" s="36"/>
      <c r="CN1396" s="36"/>
      <c r="CO1396" s="36"/>
      <c r="CP1396" s="36"/>
      <c r="CQ1396" s="36"/>
      <c r="CR1396" s="36"/>
      <c r="CS1396" s="36"/>
      <c r="CT1396" s="36"/>
      <c r="CU1396" s="36"/>
      <c r="CV1396" s="36"/>
      <c r="CW1396" s="36"/>
      <c r="CX1396" s="36"/>
      <c r="CY1396" s="36"/>
      <c r="CZ1396" s="36"/>
      <c r="DA1396" s="36"/>
      <c r="DB1396" s="36"/>
      <c r="DC1396" s="36"/>
      <c r="DD1396" s="36"/>
      <c r="DE1396" s="36"/>
    </row>
    <row r="1397" spans="2:109" x14ac:dyDescent="0.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6"/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36"/>
      <c r="BN1397" s="36"/>
      <c r="BO1397" s="36"/>
      <c r="BP1397" s="36"/>
      <c r="BQ1397" s="36"/>
      <c r="BR1397" s="36"/>
      <c r="BS1397" s="36"/>
      <c r="BT1397" s="36"/>
      <c r="BU1397" s="36"/>
      <c r="BV1397" s="36"/>
      <c r="BW1397" s="36"/>
      <c r="BX1397" s="36"/>
      <c r="BY1397" s="36"/>
      <c r="BZ1397" s="36"/>
      <c r="CA1397" s="36"/>
      <c r="CB1397" s="36"/>
      <c r="CC1397" s="36"/>
      <c r="CD1397" s="36"/>
      <c r="CE1397" s="36"/>
      <c r="CF1397" s="36"/>
      <c r="CG1397" s="36"/>
      <c r="CH1397" s="36"/>
      <c r="CI1397" s="36"/>
      <c r="CJ1397" s="36"/>
      <c r="CK1397" s="36"/>
      <c r="CL1397" s="36"/>
      <c r="CM1397" s="36"/>
      <c r="CN1397" s="36"/>
      <c r="CO1397" s="36"/>
      <c r="CP1397" s="36"/>
      <c r="CQ1397" s="36"/>
      <c r="CR1397" s="36"/>
      <c r="CS1397" s="36"/>
      <c r="CT1397" s="36"/>
      <c r="CU1397" s="36"/>
      <c r="CV1397" s="36"/>
      <c r="CW1397" s="36"/>
      <c r="CX1397" s="36"/>
      <c r="CY1397" s="36"/>
      <c r="CZ1397" s="36"/>
      <c r="DA1397" s="36"/>
      <c r="DB1397" s="36"/>
      <c r="DC1397" s="36"/>
      <c r="DD1397" s="36"/>
      <c r="DE1397" s="36"/>
    </row>
    <row r="1398" spans="2:109" x14ac:dyDescent="0.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F1398" s="36"/>
      <c r="AG1398" s="36"/>
      <c r="AH1398" s="36"/>
      <c r="AI1398" s="36"/>
      <c r="AJ1398" s="36"/>
      <c r="AK1398" s="36"/>
      <c r="AL1398" s="36"/>
      <c r="AM1398" s="36"/>
      <c r="AN1398" s="36"/>
      <c r="AO1398" s="36"/>
      <c r="AP1398" s="36"/>
      <c r="AQ1398" s="36"/>
      <c r="AR1398" s="36"/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  <c r="BG1398" s="36"/>
      <c r="BH1398" s="36"/>
      <c r="BI1398" s="36"/>
      <c r="BJ1398" s="36"/>
      <c r="BK1398" s="36"/>
      <c r="BL1398" s="36"/>
      <c r="BM1398" s="36"/>
      <c r="BN1398" s="36"/>
      <c r="BO1398" s="36"/>
      <c r="BP1398" s="36"/>
      <c r="BQ1398" s="36"/>
      <c r="BR1398" s="36"/>
      <c r="BS1398" s="36"/>
      <c r="BT1398" s="36"/>
      <c r="BU1398" s="36"/>
      <c r="BV1398" s="36"/>
      <c r="BW1398" s="36"/>
      <c r="BX1398" s="36"/>
      <c r="BY1398" s="36"/>
      <c r="BZ1398" s="36"/>
      <c r="CA1398" s="36"/>
      <c r="CB1398" s="36"/>
      <c r="CC1398" s="36"/>
      <c r="CD1398" s="36"/>
      <c r="CE1398" s="36"/>
      <c r="CF1398" s="36"/>
      <c r="CG1398" s="36"/>
      <c r="CH1398" s="36"/>
      <c r="CI1398" s="36"/>
      <c r="CJ1398" s="36"/>
      <c r="CK1398" s="36"/>
      <c r="CL1398" s="36"/>
      <c r="CM1398" s="36"/>
      <c r="CN1398" s="36"/>
      <c r="CO1398" s="36"/>
      <c r="CP1398" s="36"/>
      <c r="CQ1398" s="36"/>
      <c r="CR1398" s="36"/>
      <c r="CS1398" s="36"/>
      <c r="CT1398" s="36"/>
      <c r="CU1398" s="36"/>
      <c r="CV1398" s="36"/>
      <c r="CW1398" s="36"/>
      <c r="CX1398" s="36"/>
      <c r="CY1398" s="36"/>
      <c r="CZ1398" s="36"/>
      <c r="DA1398" s="36"/>
      <c r="DB1398" s="36"/>
      <c r="DC1398" s="36"/>
      <c r="DD1398" s="36"/>
      <c r="DE1398" s="36"/>
    </row>
    <row r="1399" spans="2:109" x14ac:dyDescent="0.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36"/>
      <c r="BN1399" s="36"/>
      <c r="BO1399" s="36"/>
      <c r="BP1399" s="36"/>
      <c r="BQ1399" s="36"/>
      <c r="BR1399" s="36"/>
      <c r="BS1399" s="36"/>
      <c r="BT1399" s="36"/>
      <c r="BU1399" s="36"/>
      <c r="BV1399" s="36"/>
      <c r="BW1399" s="36"/>
      <c r="BX1399" s="36"/>
      <c r="BY1399" s="36"/>
      <c r="BZ1399" s="36"/>
      <c r="CA1399" s="36"/>
      <c r="CB1399" s="36"/>
      <c r="CC1399" s="36"/>
      <c r="CD1399" s="36"/>
      <c r="CE1399" s="36"/>
      <c r="CF1399" s="36"/>
      <c r="CG1399" s="36"/>
      <c r="CH1399" s="36"/>
      <c r="CI1399" s="36"/>
      <c r="CJ1399" s="36"/>
      <c r="CK1399" s="36"/>
      <c r="CL1399" s="36"/>
      <c r="CM1399" s="36"/>
      <c r="CN1399" s="36"/>
      <c r="CO1399" s="36"/>
      <c r="CP1399" s="36"/>
      <c r="CQ1399" s="36"/>
      <c r="CR1399" s="36"/>
      <c r="CS1399" s="36"/>
      <c r="CT1399" s="36"/>
      <c r="CU1399" s="36"/>
      <c r="CV1399" s="36"/>
      <c r="CW1399" s="36"/>
      <c r="CX1399" s="36"/>
      <c r="CY1399" s="36"/>
      <c r="CZ1399" s="36"/>
      <c r="DA1399" s="36"/>
      <c r="DB1399" s="36"/>
      <c r="DC1399" s="36"/>
      <c r="DD1399" s="36"/>
      <c r="DE1399" s="36"/>
    </row>
    <row r="1400" spans="2:109" x14ac:dyDescent="0.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6"/>
      <c r="AI1400" s="36"/>
      <c r="AJ1400" s="36"/>
      <c r="AK1400" s="36"/>
      <c r="AL1400" s="36"/>
      <c r="AM1400" s="36"/>
      <c r="AN1400" s="36"/>
      <c r="AO1400" s="36"/>
      <c r="AP1400" s="36"/>
      <c r="AQ1400" s="36"/>
      <c r="AR1400" s="36"/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  <c r="BG1400" s="36"/>
      <c r="BH1400" s="36"/>
      <c r="BI1400" s="36"/>
      <c r="BJ1400" s="36"/>
      <c r="BK1400" s="36"/>
      <c r="BL1400" s="36"/>
      <c r="BM1400" s="36"/>
      <c r="BN1400" s="36"/>
      <c r="BO1400" s="36"/>
      <c r="BP1400" s="36"/>
      <c r="BQ1400" s="36"/>
      <c r="BR1400" s="36"/>
      <c r="BS1400" s="36"/>
      <c r="BT1400" s="36"/>
      <c r="BU1400" s="36"/>
      <c r="BV1400" s="36"/>
      <c r="BW1400" s="36"/>
      <c r="BX1400" s="36"/>
      <c r="BY1400" s="36"/>
      <c r="BZ1400" s="36"/>
      <c r="CA1400" s="36"/>
      <c r="CB1400" s="36"/>
      <c r="CC1400" s="36"/>
      <c r="CD1400" s="36"/>
      <c r="CE1400" s="36"/>
      <c r="CF1400" s="36"/>
      <c r="CG1400" s="36"/>
      <c r="CH1400" s="36"/>
      <c r="CI1400" s="36"/>
      <c r="CJ1400" s="36"/>
      <c r="CK1400" s="36"/>
      <c r="CL1400" s="36"/>
      <c r="CM1400" s="36"/>
      <c r="CN1400" s="36"/>
      <c r="CO1400" s="36"/>
      <c r="CP1400" s="36"/>
      <c r="CQ1400" s="36"/>
      <c r="CR1400" s="36"/>
      <c r="CS1400" s="36"/>
      <c r="CT1400" s="36"/>
      <c r="CU1400" s="36"/>
      <c r="CV1400" s="36"/>
      <c r="CW1400" s="36"/>
      <c r="CX1400" s="36"/>
      <c r="CY1400" s="36"/>
      <c r="CZ1400" s="36"/>
      <c r="DA1400" s="36"/>
      <c r="DB1400" s="36"/>
      <c r="DC1400" s="36"/>
      <c r="DD1400" s="36"/>
      <c r="DE1400" s="36"/>
    </row>
    <row r="1401" spans="2:109" x14ac:dyDescent="0.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F1401" s="36"/>
      <c r="AG1401" s="36"/>
      <c r="AH1401" s="36"/>
      <c r="AI1401" s="36"/>
      <c r="AJ1401" s="36"/>
      <c r="AK1401" s="36"/>
      <c r="AL1401" s="36"/>
      <c r="AM1401" s="36"/>
      <c r="AN1401" s="36"/>
      <c r="AO1401" s="36"/>
      <c r="AP1401" s="36"/>
      <c r="AQ1401" s="36"/>
      <c r="AR1401" s="36"/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  <c r="BG1401" s="36"/>
      <c r="BH1401" s="36"/>
      <c r="BI1401" s="36"/>
      <c r="BJ1401" s="36"/>
      <c r="BK1401" s="36"/>
      <c r="BL1401" s="36"/>
      <c r="BM1401" s="36"/>
      <c r="BN1401" s="36"/>
      <c r="BO1401" s="36"/>
      <c r="BP1401" s="36"/>
      <c r="BQ1401" s="36"/>
      <c r="BR1401" s="36"/>
      <c r="BS1401" s="36"/>
      <c r="BT1401" s="36"/>
      <c r="BU1401" s="36"/>
      <c r="BV1401" s="36"/>
      <c r="BW1401" s="36"/>
      <c r="BX1401" s="36"/>
      <c r="BY1401" s="36"/>
      <c r="BZ1401" s="36"/>
      <c r="CA1401" s="36"/>
      <c r="CB1401" s="36"/>
      <c r="CC1401" s="36"/>
      <c r="CD1401" s="36"/>
      <c r="CE1401" s="36"/>
      <c r="CF1401" s="36"/>
      <c r="CG1401" s="36"/>
      <c r="CH1401" s="36"/>
      <c r="CI1401" s="36"/>
      <c r="CJ1401" s="36"/>
      <c r="CK1401" s="36"/>
      <c r="CL1401" s="36"/>
      <c r="CM1401" s="36"/>
      <c r="CN1401" s="36"/>
      <c r="CO1401" s="36"/>
      <c r="CP1401" s="36"/>
      <c r="CQ1401" s="36"/>
      <c r="CR1401" s="36"/>
      <c r="CS1401" s="36"/>
      <c r="CT1401" s="36"/>
      <c r="CU1401" s="36"/>
      <c r="CV1401" s="36"/>
      <c r="CW1401" s="36"/>
      <c r="CX1401" s="36"/>
      <c r="CY1401" s="36"/>
      <c r="CZ1401" s="36"/>
      <c r="DA1401" s="36"/>
      <c r="DB1401" s="36"/>
      <c r="DC1401" s="36"/>
      <c r="DD1401" s="36"/>
      <c r="DE1401" s="36"/>
    </row>
    <row r="1402" spans="2:109" x14ac:dyDescent="0.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6"/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36"/>
      <c r="BN1402" s="36"/>
      <c r="BO1402" s="36"/>
      <c r="BP1402" s="36"/>
      <c r="BQ1402" s="36"/>
      <c r="BR1402" s="36"/>
      <c r="BS1402" s="36"/>
      <c r="BT1402" s="36"/>
      <c r="BU1402" s="36"/>
      <c r="BV1402" s="36"/>
      <c r="BW1402" s="36"/>
      <c r="BX1402" s="36"/>
      <c r="BY1402" s="36"/>
      <c r="BZ1402" s="36"/>
      <c r="CA1402" s="36"/>
      <c r="CB1402" s="36"/>
      <c r="CC1402" s="36"/>
      <c r="CD1402" s="36"/>
      <c r="CE1402" s="36"/>
      <c r="CF1402" s="36"/>
      <c r="CG1402" s="36"/>
      <c r="CH1402" s="36"/>
      <c r="CI1402" s="36"/>
      <c r="CJ1402" s="36"/>
      <c r="CK1402" s="36"/>
      <c r="CL1402" s="36"/>
      <c r="CM1402" s="36"/>
      <c r="CN1402" s="36"/>
      <c r="CO1402" s="36"/>
      <c r="CP1402" s="36"/>
      <c r="CQ1402" s="36"/>
      <c r="CR1402" s="36"/>
      <c r="CS1402" s="36"/>
      <c r="CT1402" s="36"/>
      <c r="CU1402" s="36"/>
      <c r="CV1402" s="36"/>
      <c r="CW1402" s="36"/>
      <c r="CX1402" s="36"/>
      <c r="CY1402" s="36"/>
      <c r="CZ1402" s="36"/>
      <c r="DA1402" s="36"/>
      <c r="DB1402" s="36"/>
      <c r="DC1402" s="36"/>
      <c r="DD1402" s="36"/>
      <c r="DE1402" s="36"/>
    </row>
    <row r="1403" spans="2:109" x14ac:dyDescent="0.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36"/>
      <c r="BN1403" s="36"/>
      <c r="BO1403" s="36"/>
      <c r="BP1403" s="36"/>
      <c r="BQ1403" s="36"/>
      <c r="BR1403" s="36"/>
      <c r="BS1403" s="36"/>
      <c r="BT1403" s="36"/>
      <c r="BU1403" s="36"/>
      <c r="BV1403" s="36"/>
      <c r="BW1403" s="36"/>
      <c r="BX1403" s="36"/>
      <c r="BY1403" s="36"/>
      <c r="BZ1403" s="36"/>
      <c r="CA1403" s="36"/>
      <c r="CB1403" s="36"/>
      <c r="CC1403" s="36"/>
      <c r="CD1403" s="36"/>
      <c r="CE1403" s="36"/>
      <c r="CF1403" s="36"/>
      <c r="CG1403" s="36"/>
      <c r="CH1403" s="36"/>
      <c r="CI1403" s="36"/>
      <c r="CJ1403" s="36"/>
      <c r="CK1403" s="36"/>
      <c r="CL1403" s="36"/>
      <c r="CM1403" s="36"/>
      <c r="CN1403" s="36"/>
      <c r="CO1403" s="36"/>
      <c r="CP1403" s="36"/>
      <c r="CQ1403" s="36"/>
      <c r="CR1403" s="36"/>
      <c r="CS1403" s="36"/>
      <c r="CT1403" s="36"/>
      <c r="CU1403" s="36"/>
      <c r="CV1403" s="36"/>
      <c r="CW1403" s="36"/>
      <c r="CX1403" s="36"/>
      <c r="CY1403" s="36"/>
      <c r="CZ1403" s="36"/>
      <c r="DA1403" s="36"/>
      <c r="DB1403" s="36"/>
      <c r="DC1403" s="36"/>
      <c r="DD1403" s="36"/>
      <c r="DE1403" s="36"/>
    </row>
    <row r="1404" spans="2:109" x14ac:dyDescent="0.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F1404" s="36"/>
      <c r="AG1404" s="36"/>
      <c r="AH1404" s="36"/>
      <c r="AI1404" s="36"/>
      <c r="AJ1404" s="36"/>
      <c r="AK1404" s="36"/>
      <c r="AL1404" s="36"/>
      <c r="AM1404" s="36"/>
      <c r="AN1404" s="36"/>
      <c r="AO1404" s="36"/>
      <c r="AP1404" s="36"/>
      <c r="AQ1404" s="36"/>
      <c r="AR1404" s="36"/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  <c r="BG1404" s="36"/>
      <c r="BH1404" s="36"/>
      <c r="BI1404" s="36"/>
      <c r="BJ1404" s="36"/>
      <c r="BK1404" s="36"/>
      <c r="BL1404" s="36"/>
      <c r="BM1404" s="36"/>
      <c r="BN1404" s="36"/>
      <c r="BO1404" s="36"/>
      <c r="BP1404" s="36"/>
      <c r="BQ1404" s="36"/>
      <c r="BR1404" s="36"/>
      <c r="BS1404" s="36"/>
      <c r="BT1404" s="36"/>
      <c r="BU1404" s="36"/>
      <c r="BV1404" s="36"/>
      <c r="BW1404" s="36"/>
      <c r="BX1404" s="36"/>
      <c r="BY1404" s="36"/>
      <c r="BZ1404" s="36"/>
      <c r="CA1404" s="36"/>
      <c r="CB1404" s="36"/>
      <c r="CC1404" s="36"/>
      <c r="CD1404" s="36"/>
      <c r="CE1404" s="36"/>
      <c r="CF1404" s="36"/>
      <c r="CG1404" s="36"/>
      <c r="CH1404" s="36"/>
      <c r="CI1404" s="36"/>
      <c r="CJ1404" s="36"/>
      <c r="CK1404" s="36"/>
      <c r="CL1404" s="36"/>
      <c r="CM1404" s="36"/>
      <c r="CN1404" s="36"/>
      <c r="CO1404" s="36"/>
      <c r="CP1404" s="36"/>
      <c r="CQ1404" s="36"/>
      <c r="CR1404" s="36"/>
      <c r="CS1404" s="36"/>
      <c r="CT1404" s="36"/>
      <c r="CU1404" s="36"/>
      <c r="CV1404" s="36"/>
      <c r="CW1404" s="36"/>
      <c r="CX1404" s="36"/>
      <c r="CY1404" s="36"/>
      <c r="CZ1404" s="36"/>
      <c r="DA1404" s="36"/>
      <c r="DB1404" s="36"/>
      <c r="DC1404" s="36"/>
      <c r="DD1404" s="36"/>
      <c r="DE1404" s="36"/>
    </row>
    <row r="1405" spans="2:109" x14ac:dyDescent="0.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36"/>
      <c r="BN1405" s="36"/>
      <c r="BO1405" s="36"/>
      <c r="BP1405" s="36"/>
      <c r="BQ1405" s="36"/>
      <c r="BR1405" s="36"/>
      <c r="BS1405" s="36"/>
      <c r="BT1405" s="36"/>
      <c r="BU1405" s="36"/>
      <c r="BV1405" s="36"/>
      <c r="BW1405" s="36"/>
      <c r="BX1405" s="36"/>
      <c r="BY1405" s="36"/>
      <c r="BZ1405" s="36"/>
      <c r="CA1405" s="36"/>
      <c r="CB1405" s="36"/>
      <c r="CC1405" s="36"/>
      <c r="CD1405" s="36"/>
      <c r="CE1405" s="36"/>
      <c r="CF1405" s="36"/>
      <c r="CG1405" s="36"/>
      <c r="CH1405" s="36"/>
      <c r="CI1405" s="36"/>
      <c r="CJ1405" s="36"/>
      <c r="CK1405" s="36"/>
      <c r="CL1405" s="36"/>
      <c r="CM1405" s="36"/>
      <c r="CN1405" s="36"/>
      <c r="CO1405" s="36"/>
      <c r="CP1405" s="36"/>
      <c r="CQ1405" s="36"/>
      <c r="CR1405" s="36"/>
      <c r="CS1405" s="36"/>
      <c r="CT1405" s="36"/>
      <c r="CU1405" s="36"/>
      <c r="CV1405" s="36"/>
      <c r="CW1405" s="36"/>
      <c r="CX1405" s="36"/>
      <c r="CY1405" s="36"/>
      <c r="CZ1405" s="36"/>
      <c r="DA1405" s="36"/>
      <c r="DB1405" s="36"/>
      <c r="DC1405" s="36"/>
      <c r="DD1405" s="36"/>
      <c r="DE1405" s="36"/>
    </row>
    <row r="1406" spans="2:109" x14ac:dyDescent="0.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F1406" s="36"/>
      <c r="AG1406" s="36"/>
      <c r="AH1406" s="36"/>
      <c r="AI1406" s="36"/>
      <c r="AJ1406" s="36"/>
      <c r="AK1406" s="36"/>
      <c r="AL1406" s="36"/>
      <c r="AM1406" s="36"/>
      <c r="AN1406" s="36"/>
      <c r="AO1406" s="36"/>
      <c r="AP1406" s="36"/>
      <c r="AQ1406" s="36"/>
      <c r="AR1406" s="36"/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  <c r="BG1406" s="36"/>
      <c r="BH1406" s="36"/>
      <c r="BI1406" s="36"/>
      <c r="BJ1406" s="36"/>
      <c r="BK1406" s="36"/>
      <c r="BL1406" s="36"/>
      <c r="BM1406" s="36"/>
      <c r="BN1406" s="36"/>
      <c r="BO1406" s="36"/>
      <c r="BP1406" s="36"/>
      <c r="BQ1406" s="36"/>
      <c r="BR1406" s="36"/>
      <c r="BS1406" s="36"/>
      <c r="BT1406" s="36"/>
      <c r="BU1406" s="36"/>
      <c r="BV1406" s="36"/>
      <c r="BW1406" s="36"/>
      <c r="BX1406" s="36"/>
      <c r="BY1406" s="36"/>
      <c r="BZ1406" s="36"/>
      <c r="CA1406" s="36"/>
      <c r="CB1406" s="36"/>
      <c r="CC1406" s="36"/>
      <c r="CD1406" s="36"/>
      <c r="CE1406" s="36"/>
      <c r="CF1406" s="36"/>
      <c r="CG1406" s="36"/>
      <c r="CH1406" s="36"/>
      <c r="CI1406" s="36"/>
      <c r="CJ1406" s="36"/>
      <c r="CK1406" s="36"/>
      <c r="CL1406" s="36"/>
      <c r="CM1406" s="36"/>
      <c r="CN1406" s="36"/>
      <c r="CO1406" s="36"/>
      <c r="CP1406" s="36"/>
      <c r="CQ1406" s="36"/>
      <c r="CR1406" s="36"/>
      <c r="CS1406" s="36"/>
      <c r="CT1406" s="36"/>
      <c r="CU1406" s="36"/>
      <c r="CV1406" s="36"/>
      <c r="CW1406" s="36"/>
      <c r="CX1406" s="36"/>
      <c r="CY1406" s="36"/>
      <c r="CZ1406" s="36"/>
      <c r="DA1406" s="36"/>
      <c r="DB1406" s="36"/>
      <c r="DC1406" s="36"/>
      <c r="DD1406" s="36"/>
      <c r="DE1406" s="36"/>
    </row>
    <row r="1407" spans="2:109" x14ac:dyDescent="0.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36"/>
      <c r="BN1407" s="36"/>
      <c r="BO1407" s="36"/>
      <c r="BP1407" s="36"/>
      <c r="BQ1407" s="36"/>
      <c r="BR1407" s="36"/>
      <c r="BS1407" s="36"/>
      <c r="BT1407" s="36"/>
      <c r="BU1407" s="36"/>
      <c r="BV1407" s="36"/>
      <c r="BW1407" s="36"/>
      <c r="BX1407" s="36"/>
      <c r="BY1407" s="36"/>
      <c r="BZ1407" s="36"/>
      <c r="CA1407" s="36"/>
      <c r="CB1407" s="36"/>
      <c r="CC1407" s="36"/>
      <c r="CD1407" s="36"/>
      <c r="CE1407" s="36"/>
      <c r="CF1407" s="36"/>
      <c r="CG1407" s="36"/>
      <c r="CH1407" s="36"/>
      <c r="CI1407" s="36"/>
      <c r="CJ1407" s="36"/>
      <c r="CK1407" s="36"/>
      <c r="CL1407" s="36"/>
      <c r="CM1407" s="36"/>
      <c r="CN1407" s="36"/>
      <c r="CO1407" s="36"/>
      <c r="CP1407" s="36"/>
      <c r="CQ1407" s="36"/>
      <c r="CR1407" s="36"/>
      <c r="CS1407" s="36"/>
      <c r="CT1407" s="36"/>
      <c r="CU1407" s="36"/>
      <c r="CV1407" s="36"/>
      <c r="CW1407" s="36"/>
      <c r="CX1407" s="36"/>
      <c r="CY1407" s="36"/>
      <c r="CZ1407" s="36"/>
      <c r="DA1407" s="36"/>
      <c r="DB1407" s="36"/>
      <c r="DC1407" s="36"/>
      <c r="DD1407" s="36"/>
      <c r="DE1407" s="36"/>
    </row>
    <row r="1408" spans="2:109" x14ac:dyDescent="0.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6"/>
      <c r="BN1408" s="36"/>
      <c r="BO1408" s="36"/>
      <c r="BP1408" s="36"/>
      <c r="BQ1408" s="36"/>
      <c r="BR1408" s="36"/>
      <c r="BS1408" s="36"/>
      <c r="BT1408" s="36"/>
      <c r="BU1408" s="36"/>
      <c r="BV1408" s="36"/>
      <c r="BW1408" s="36"/>
      <c r="BX1408" s="36"/>
      <c r="BY1408" s="36"/>
      <c r="BZ1408" s="36"/>
      <c r="CA1408" s="36"/>
      <c r="CB1408" s="36"/>
      <c r="CC1408" s="36"/>
      <c r="CD1408" s="36"/>
      <c r="CE1408" s="36"/>
      <c r="CF1408" s="36"/>
      <c r="CG1408" s="36"/>
      <c r="CH1408" s="36"/>
      <c r="CI1408" s="36"/>
      <c r="CJ1408" s="36"/>
      <c r="CK1408" s="36"/>
      <c r="CL1408" s="36"/>
      <c r="CM1408" s="36"/>
      <c r="CN1408" s="36"/>
      <c r="CO1408" s="36"/>
      <c r="CP1408" s="36"/>
      <c r="CQ1408" s="36"/>
      <c r="CR1408" s="36"/>
      <c r="CS1408" s="36"/>
      <c r="CT1408" s="36"/>
      <c r="CU1408" s="36"/>
      <c r="CV1408" s="36"/>
      <c r="CW1408" s="36"/>
      <c r="CX1408" s="36"/>
      <c r="CY1408" s="36"/>
      <c r="CZ1408" s="36"/>
      <c r="DA1408" s="36"/>
      <c r="DB1408" s="36"/>
      <c r="DC1408" s="36"/>
      <c r="DD1408" s="36"/>
      <c r="DE1408" s="36"/>
    </row>
    <row r="1409" spans="2:109" x14ac:dyDescent="0.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F1409" s="36"/>
      <c r="AG1409" s="36"/>
      <c r="AH1409" s="36"/>
      <c r="AI1409" s="36"/>
      <c r="AJ1409" s="36"/>
      <c r="AK1409" s="36"/>
      <c r="AL1409" s="36"/>
      <c r="AM1409" s="36"/>
      <c r="AN1409" s="36"/>
      <c r="AO1409" s="36"/>
      <c r="AP1409" s="36"/>
      <c r="AQ1409" s="36"/>
      <c r="AR1409" s="36"/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  <c r="BG1409" s="36"/>
      <c r="BH1409" s="36"/>
      <c r="BI1409" s="36"/>
      <c r="BJ1409" s="36"/>
      <c r="BK1409" s="36"/>
      <c r="BL1409" s="36"/>
      <c r="BM1409" s="36"/>
      <c r="BN1409" s="36"/>
      <c r="BO1409" s="36"/>
      <c r="BP1409" s="36"/>
      <c r="BQ1409" s="36"/>
      <c r="BR1409" s="36"/>
      <c r="BS1409" s="36"/>
      <c r="BT1409" s="36"/>
      <c r="BU1409" s="36"/>
      <c r="BV1409" s="36"/>
      <c r="BW1409" s="36"/>
      <c r="BX1409" s="36"/>
      <c r="BY1409" s="36"/>
      <c r="BZ1409" s="36"/>
      <c r="CA1409" s="36"/>
      <c r="CB1409" s="36"/>
      <c r="CC1409" s="36"/>
      <c r="CD1409" s="36"/>
      <c r="CE1409" s="36"/>
      <c r="CF1409" s="36"/>
      <c r="CG1409" s="36"/>
      <c r="CH1409" s="36"/>
      <c r="CI1409" s="36"/>
      <c r="CJ1409" s="36"/>
      <c r="CK1409" s="36"/>
      <c r="CL1409" s="36"/>
      <c r="CM1409" s="36"/>
      <c r="CN1409" s="36"/>
      <c r="CO1409" s="36"/>
      <c r="CP1409" s="36"/>
      <c r="CQ1409" s="36"/>
      <c r="CR1409" s="36"/>
      <c r="CS1409" s="36"/>
      <c r="CT1409" s="36"/>
      <c r="CU1409" s="36"/>
      <c r="CV1409" s="36"/>
      <c r="CW1409" s="36"/>
      <c r="CX1409" s="36"/>
      <c r="CY1409" s="36"/>
      <c r="CZ1409" s="36"/>
      <c r="DA1409" s="36"/>
      <c r="DB1409" s="36"/>
      <c r="DC1409" s="36"/>
      <c r="DD1409" s="36"/>
      <c r="DE1409" s="36"/>
    </row>
    <row r="1410" spans="2:109" x14ac:dyDescent="0.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F1410" s="36"/>
      <c r="AG1410" s="36"/>
      <c r="AH1410" s="36"/>
      <c r="AI1410" s="36"/>
      <c r="AJ1410" s="36"/>
      <c r="AK1410" s="36"/>
      <c r="AL1410" s="36"/>
      <c r="AM1410" s="36"/>
      <c r="AN1410" s="36"/>
      <c r="AO1410" s="36"/>
      <c r="AP1410" s="36"/>
      <c r="AQ1410" s="36"/>
      <c r="AR1410" s="36"/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  <c r="BG1410" s="36"/>
      <c r="BH1410" s="36"/>
      <c r="BI1410" s="36"/>
      <c r="BJ1410" s="36"/>
      <c r="BK1410" s="36"/>
      <c r="BL1410" s="36"/>
      <c r="BM1410" s="36"/>
      <c r="BN1410" s="36"/>
      <c r="BO1410" s="36"/>
      <c r="BP1410" s="36"/>
      <c r="BQ1410" s="36"/>
      <c r="BR1410" s="36"/>
      <c r="BS1410" s="36"/>
      <c r="BT1410" s="36"/>
      <c r="BU1410" s="36"/>
      <c r="BV1410" s="36"/>
      <c r="BW1410" s="36"/>
      <c r="BX1410" s="36"/>
      <c r="BY1410" s="36"/>
      <c r="BZ1410" s="36"/>
      <c r="CA1410" s="36"/>
      <c r="CB1410" s="36"/>
      <c r="CC1410" s="36"/>
      <c r="CD1410" s="36"/>
      <c r="CE1410" s="36"/>
      <c r="CF1410" s="36"/>
      <c r="CG1410" s="36"/>
      <c r="CH1410" s="36"/>
      <c r="CI1410" s="36"/>
      <c r="CJ1410" s="36"/>
      <c r="CK1410" s="36"/>
      <c r="CL1410" s="36"/>
      <c r="CM1410" s="36"/>
      <c r="CN1410" s="36"/>
      <c r="CO1410" s="36"/>
      <c r="CP1410" s="36"/>
      <c r="CQ1410" s="36"/>
      <c r="CR1410" s="36"/>
      <c r="CS1410" s="36"/>
      <c r="CT1410" s="36"/>
      <c r="CU1410" s="36"/>
      <c r="CV1410" s="36"/>
      <c r="CW1410" s="36"/>
      <c r="CX1410" s="36"/>
      <c r="CY1410" s="36"/>
      <c r="CZ1410" s="36"/>
      <c r="DA1410" s="36"/>
      <c r="DB1410" s="36"/>
      <c r="DC1410" s="36"/>
      <c r="DD1410" s="36"/>
      <c r="DE1410" s="36"/>
    </row>
    <row r="1411" spans="2:109" x14ac:dyDescent="0.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F1411" s="36"/>
      <c r="AG1411" s="36"/>
      <c r="AH1411" s="36"/>
      <c r="AI1411" s="36"/>
      <c r="AJ1411" s="36"/>
      <c r="AK1411" s="36"/>
      <c r="AL1411" s="36"/>
      <c r="AM1411" s="36"/>
      <c r="AN1411" s="36"/>
      <c r="AO1411" s="36"/>
      <c r="AP1411" s="36"/>
      <c r="AQ1411" s="36"/>
      <c r="AR1411" s="36"/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  <c r="BG1411" s="36"/>
      <c r="BH1411" s="36"/>
      <c r="BI1411" s="36"/>
      <c r="BJ1411" s="36"/>
      <c r="BK1411" s="36"/>
      <c r="BL1411" s="36"/>
      <c r="BM1411" s="36"/>
      <c r="BN1411" s="36"/>
      <c r="BO1411" s="36"/>
      <c r="BP1411" s="36"/>
      <c r="BQ1411" s="36"/>
      <c r="BR1411" s="36"/>
      <c r="BS1411" s="36"/>
      <c r="BT1411" s="36"/>
      <c r="BU1411" s="36"/>
      <c r="BV1411" s="36"/>
      <c r="BW1411" s="36"/>
      <c r="BX1411" s="36"/>
      <c r="BY1411" s="36"/>
      <c r="BZ1411" s="36"/>
      <c r="CA1411" s="36"/>
      <c r="CB1411" s="36"/>
      <c r="CC1411" s="36"/>
      <c r="CD1411" s="36"/>
      <c r="CE1411" s="36"/>
      <c r="CF1411" s="36"/>
      <c r="CG1411" s="36"/>
      <c r="CH1411" s="36"/>
      <c r="CI1411" s="36"/>
      <c r="CJ1411" s="36"/>
      <c r="CK1411" s="36"/>
      <c r="CL1411" s="36"/>
      <c r="CM1411" s="36"/>
      <c r="CN1411" s="36"/>
      <c r="CO1411" s="36"/>
      <c r="CP1411" s="36"/>
      <c r="CQ1411" s="36"/>
      <c r="CR1411" s="36"/>
      <c r="CS1411" s="36"/>
      <c r="CT1411" s="36"/>
      <c r="CU1411" s="36"/>
      <c r="CV1411" s="36"/>
      <c r="CW1411" s="36"/>
      <c r="CX1411" s="36"/>
      <c r="CY1411" s="36"/>
      <c r="CZ1411" s="36"/>
      <c r="DA1411" s="36"/>
      <c r="DB1411" s="36"/>
      <c r="DC1411" s="36"/>
      <c r="DD1411" s="36"/>
      <c r="DE1411" s="36"/>
    </row>
    <row r="1412" spans="2:109" x14ac:dyDescent="0.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F1412" s="36"/>
      <c r="AG1412" s="36"/>
      <c r="AH1412" s="36"/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6"/>
      <c r="BI1412" s="36"/>
      <c r="BJ1412" s="36"/>
      <c r="BK1412" s="36"/>
      <c r="BL1412" s="36"/>
      <c r="BM1412" s="36"/>
      <c r="BN1412" s="36"/>
      <c r="BO1412" s="36"/>
      <c r="BP1412" s="36"/>
      <c r="BQ1412" s="36"/>
      <c r="BR1412" s="36"/>
      <c r="BS1412" s="36"/>
      <c r="BT1412" s="36"/>
      <c r="BU1412" s="36"/>
      <c r="BV1412" s="36"/>
      <c r="BW1412" s="36"/>
      <c r="BX1412" s="36"/>
      <c r="BY1412" s="36"/>
      <c r="BZ1412" s="36"/>
      <c r="CA1412" s="36"/>
      <c r="CB1412" s="36"/>
      <c r="CC1412" s="36"/>
      <c r="CD1412" s="36"/>
      <c r="CE1412" s="36"/>
      <c r="CF1412" s="36"/>
      <c r="CG1412" s="36"/>
      <c r="CH1412" s="36"/>
      <c r="CI1412" s="36"/>
      <c r="CJ1412" s="36"/>
      <c r="CK1412" s="36"/>
      <c r="CL1412" s="36"/>
      <c r="CM1412" s="36"/>
      <c r="CN1412" s="36"/>
      <c r="CO1412" s="36"/>
      <c r="CP1412" s="36"/>
      <c r="CQ1412" s="36"/>
      <c r="CR1412" s="36"/>
      <c r="CS1412" s="36"/>
      <c r="CT1412" s="36"/>
      <c r="CU1412" s="36"/>
      <c r="CV1412" s="36"/>
      <c r="CW1412" s="36"/>
      <c r="CX1412" s="36"/>
      <c r="CY1412" s="36"/>
      <c r="CZ1412" s="36"/>
      <c r="DA1412" s="36"/>
      <c r="DB1412" s="36"/>
      <c r="DC1412" s="36"/>
      <c r="DD1412" s="36"/>
      <c r="DE1412" s="36"/>
    </row>
    <row r="1413" spans="2:109" x14ac:dyDescent="0.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36"/>
      <c r="BN1413" s="36"/>
      <c r="BO1413" s="36"/>
      <c r="BP1413" s="36"/>
      <c r="BQ1413" s="36"/>
      <c r="BR1413" s="36"/>
      <c r="BS1413" s="36"/>
      <c r="BT1413" s="36"/>
      <c r="BU1413" s="36"/>
      <c r="BV1413" s="36"/>
      <c r="BW1413" s="36"/>
      <c r="BX1413" s="36"/>
      <c r="BY1413" s="36"/>
      <c r="BZ1413" s="36"/>
      <c r="CA1413" s="36"/>
      <c r="CB1413" s="36"/>
      <c r="CC1413" s="36"/>
      <c r="CD1413" s="36"/>
      <c r="CE1413" s="36"/>
      <c r="CF1413" s="36"/>
      <c r="CG1413" s="36"/>
      <c r="CH1413" s="36"/>
      <c r="CI1413" s="36"/>
      <c r="CJ1413" s="36"/>
      <c r="CK1413" s="36"/>
      <c r="CL1413" s="36"/>
      <c r="CM1413" s="36"/>
      <c r="CN1413" s="36"/>
      <c r="CO1413" s="36"/>
      <c r="CP1413" s="36"/>
      <c r="CQ1413" s="36"/>
      <c r="CR1413" s="36"/>
      <c r="CS1413" s="36"/>
      <c r="CT1413" s="36"/>
      <c r="CU1413" s="36"/>
      <c r="CV1413" s="36"/>
      <c r="CW1413" s="36"/>
      <c r="CX1413" s="36"/>
      <c r="CY1413" s="36"/>
      <c r="CZ1413" s="36"/>
      <c r="DA1413" s="36"/>
      <c r="DB1413" s="36"/>
      <c r="DC1413" s="36"/>
      <c r="DD1413" s="36"/>
      <c r="DE1413" s="36"/>
    </row>
    <row r="1414" spans="2:109" x14ac:dyDescent="0.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6"/>
      <c r="BN1414" s="36"/>
      <c r="BO1414" s="36"/>
      <c r="BP1414" s="36"/>
      <c r="BQ1414" s="36"/>
      <c r="BR1414" s="36"/>
      <c r="BS1414" s="36"/>
      <c r="BT1414" s="36"/>
      <c r="BU1414" s="36"/>
      <c r="BV1414" s="36"/>
      <c r="BW1414" s="36"/>
      <c r="BX1414" s="36"/>
      <c r="BY1414" s="36"/>
      <c r="BZ1414" s="36"/>
      <c r="CA1414" s="36"/>
      <c r="CB1414" s="36"/>
      <c r="CC1414" s="36"/>
      <c r="CD1414" s="36"/>
      <c r="CE1414" s="36"/>
      <c r="CF1414" s="36"/>
      <c r="CG1414" s="36"/>
      <c r="CH1414" s="36"/>
      <c r="CI1414" s="36"/>
      <c r="CJ1414" s="36"/>
      <c r="CK1414" s="36"/>
      <c r="CL1414" s="36"/>
      <c r="CM1414" s="36"/>
      <c r="CN1414" s="36"/>
      <c r="CO1414" s="36"/>
      <c r="CP1414" s="36"/>
      <c r="CQ1414" s="36"/>
      <c r="CR1414" s="36"/>
      <c r="CS1414" s="36"/>
      <c r="CT1414" s="36"/>
      <c r="CU1414" s="36"/>
      <c r="CV1414" s="36"/>
      <c r="CW1414" s="36"/>
      <c r="CX1414" s="36"/>
      <c r="CY1414" s="36"/>
      <c r="CZ1414" s="36"/>
      <c r="DA1414" s="36"/>
      <c r="DB1414" s="36"/>
      <c r="DC1414" s="36"/>
      <c r="DD1414" s="36"/>
      <c r="DE1414" s="36"/>
    </row>
    <row r="1415" spans="2:109" x14ac:dyDescent="0.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36"/>
      <c r="BN1415" s="36"/>
      <c r="BO1415" s="36"/>
      <c r="BP1415" s="36"/>
      <c r="BQ1415" s="36"/>
      <c r="BR1415" s="36"/>
      <c r="BS1415" s="36"/>
      <c r="BT1415" s="36"/>
      <c r="BU1415" s="36"/>
      <c r="BV1415" s="36"/>
      <c r="BW1415" s="36"/>
      <c r="BX1415" s="36"/>
      <c r="BY1415" s="36"/>
      <c r="BZ1415" s="36"/>
      <c r="CA1415" s="36"/>
      <c r="CB1415" s="36"/>
      <c r="CC1415" s="36"/>
      <c r="CD1415" s="36"/>
      <c r="CE1415" s="36"/>
      <c r="CF1415" s="36"/>
      <c r="CG1415" s="36"/>
      <c r="CH1415" s="36"/>
      <c r="CI1415" s="36"/>
      <c r="CJ1415" s="36"/>
      <c r="CK1415" s="36"/>
      <c r="CL1415" s="36"/>
      <c r="CM1415" s="36"/>
      <c r="CN1415" s="36"/>
      <c r="CO1415" s="36"/>
      <c r="CP1415" s="36"/>
      <c r="CQ1415" s="36"/>
      <c r="CR1415" s="36"/>
      <c r="CS1415" s="36"/>
      <c r="CT1415" s="36"/>
      <c r="CU1415" s="36"/>
      <c r="CV1415" s="36"/>
      <c r="CW1415" s="36"/>
      <c r="CX1415" s="36"/>
      <c r="CY1415" s="36"/>
      <c r="CZ1415" s="36"/>
      <c r="DA1415" s="36"/>
      <c r="DB1415" s="36"/>
      <c r="DC1415" s="36"/>
      <c r="DD1415" s="36"/>
      <c r="DE1415" s="36"/>
    </row>
    <row r="1416" spans="2:109" x14ac:dyDescent="0.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F1416" s="36"/>
      <c r="AG1416" s="36"/>
      <c r="AH1416" s="36"/>
      <c r="AI1416" s="36"/>
      <c r="AJ1416" s="36"/>
      <c r="AK1416" s="36"/>
      <c r="AL1416" s="36"/>
      <c r="AM1416" s="36"/>
      <c r="AN1416" s="36"/>
      <c r="AO1416" s="36"/>
      <c r="AP1416" s="36"/>
      <c r="AQ1416" s="36"/>
      <c r="AR1416" s="36"/>
      <c r="AS1416" s="36"/>
      <c r="AT1416" s="36"/>
      <c r="AU1416" s="36"/>
      <c r="AV1416" s="36"/>
      <c r="AW1416" s="36"/>
      <c r="AX1416" s="36"/>
      <c r="AY1416" s="36"/>
      <c r="AZ1416" s="36"/>
      <c r="BA1416" s="36"/>
      <c r="BB1416" s="36"/>
      <c r="BC1416" s="36"/>
      <c r="BD1416" s="36"/>
      <c r="BE1416" s="36"/>
      <c r="BF1416" s="36"/>
      <c r="BG1416" s="36"/>
      <c r="BH1416" s="36"/>
      <c r="BI1416" s="36"/>
      <c r="BJ1416" s="36"/>
      <c r="BK1416" s="36"/>
      <c r="BL1416" s="36"/>
      <c r="BM1416" s="36"/>
      <c r="BN1416" s="36"/>
      <c r="BO1416" s="36"/>
      <c r="BP1416" s="36"/>
      <c r="BQ1416" s="36"/>
      <c r="BR1416" s="36"/>
      <c r="BS1416" s="36"/>
      <c r="BT1416" s="36"/>
      <c r="BU1416" s="36"/>
      <c r="BV1416" s="36"/>
      <c r="BW1416" s="36"/>
      <c r="BX1416" s="36"/>
      <c r="BY1416" s="36"/>
      <c r="BZ1416" s="36"/>
      <c r="CA1416" s="36"/>
      <c r="CB1416" s="36"/>
      <c r="CC1416" s="36"/>
      <c r="CD1416" s="36"/>
      <c r="CE1416" s="36"/>
      <c r="CF1416" s="36"/>
      <c r="CG1416" s="36"/>
      <c r="CH1416" s="36"/>
      <c r="CI1416" s="36"/>
      <c r="CJ1416" s="36"/>
      <c r="CK1416" s="36"/>
      <c r="CL1416" s="36"/>
      <c r="CM1416" s="36"/>
      <c r="CN1416" s="36"/>
      <c r="CO1416" s="36"/>
      <c r="CP1416" s="36"/>
      <c r="CQ1416" s="36"/>
      <c r="CR1416" s="36"/>
      <c r="CS1416" s="36"/>
      <c r="CT1416" s="36"/>
      <c r="CU1416" s="36"/>
      <c r="CV1416" s="36"/>
      <c r="CW1416" s="36"/>
      <c r="CX1416" s="36"/>
      <c r="CY1416" s="36"/>
      <c r="CZ1416" s="36"/>
      <c r="DA1416" s="36"/>
      <c r="DB1416" s="36"/>
      <c r="DC1416" s="36"/>
      <c r="DD1416" s="36"/>
      <c r="DE1416" s="36"/>
    </row>
    <row r="1417" spans="2:109" x14ac:dyDescent="0.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F1417" s="36"/>
      <c r="AG1417" s="36"/>
      <c r="AH1417" s="36"/>
      <c r="AI1417" s="36"/>
      <c r="AJ1417" s="36"/>
      <c r="AK1417" s="36"/>
      <c r="AL1417" s="36"/>
      <c r="AM1417" s="36"/>
      <c r="AN1417" s="36"/>
      <c r="AO1417" s="36"/>
      <c r="AP1417" s="36"/>
      <c r="AQ1417" s="36"/>
      <c r="AR1417" s="36"/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  <c r="BG1417" s="36"/>
      <c r="BH1417" s="36"/>
      <c r="BI1417" s="36"/>
      <c r="BJ1417" s="36"/>
      <c r="BK1417" s="36"/>
      <c r="BL1417" s="36"/>
      <c r="BM1417" s="36"/>
      <c r="BN1417" s="36"/>
      <c r="BO1417" s="36"/>
      <c r="BP1417" s="36"/>
      <c r="BQ1417" s="36"/>
      <c r="BR1417" s="36"/>
      <c r="BS1417" s="36"/>
      <c r="BT1417" s="36"/>
      <c r="BU1417" s="36"/>
      <c r="BV1417" s="36"/>
      <c r="BW1417" s="36"/>
      <c r="BX1417" s="36"/>
      <c r="BY1417" s="36"/>
      <c r="BZ1417" s="36"/>
      <c r="CA1417" s="36"/>
      <c r="CB1417" s="36"/>
      <c r="CC1417" s="36"/>
      <c r="CD1417" s="36"/>
      <c r="CE1417" s="36"/>
      <c r="CF1417" s="36"/>
      <c r="CG1417" s="36"/>
      <c r="CH1417" s="36"/>
      <c r="CI1417" s="36"/>
      <c r="CJ1417" s="36"/>
      <c r="CK1417" s="36"/>
      <c r="CL1417" s="36"/>
      <c r="CM1417" s="36"/>
      <c r="CN1417" s="36"/>
      <c r="CO1417" s="36"/>
      <c r="CP1417" s="36"/>
      <c r="CQ1417" s="36"/>
      <c r="CR1417" s="36"/>
      <c r="CS1417" s="36"/>
      <c r="CT1417" s="36"/>
      <c r="CU1417" s="36"/>
      <c r="CV1417" s="36"/>
      <c r="CW1417" s="36"/>
      <c r="CX1417" s="36"/>
      <c r="CY1417" s="36"/>
      <c r="CZ1417" s="36"/>
      <c r="DA1417" s="36"/>
      <c r="DB1417" s="36"/>
      <c r="DC1417" s="36"/>
      <c r="DD1417" s="36"/>
      <c r="DE1417" s="36"/>
    </row>
    <row r="1418" spans="2:109" x14ac:dyDescent="0.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6"/>
      <c r="BN1418" s="36"/>
      <c r="BO1418" s="36"/>
      <c r="BP1418" s="36"/>
      <c r="BQ1418" s="36"/>
      <c r="BR1418" s="36"/>
      <c r="BS1418" s="36"/>
      <c r="BT1418" s="36"/>
      <c r="BU1418" s="36"/>
      <c r="BV1418" s="36"/>
      <c r="BW1418" s="36"/>
      <c r="BX1418" s="36"/>
      <c r="BY1418" s="36"/>
      <c r="BZ1418" s="36"/>
      <c r="CA1418" s="36"/>
      <c r="CB1418" s="36"/>
      <c r="CC1418" s="36"/>
      <c r="CD1418" s="36"/>
      <c r="CE1418" s="36"/>
      <c r="CF1418" s="36"/>
      <c r="CG1418" s="36"/>
      <c r="CH1418" s="36"/>
      <c r="CI1418" s="36"/>
      <c r="CJ1418" s="36"/>
      <c r="CK1418" s="36"/>
      <c r="CL1418" s="36"/>
      <c r="CM1418" s="36"/>
      <c r="CN1418" s="36"/>
      <c r="CO1418" s="36"/>
      <c r="CP1418" s="36"/>
      <c r="CQ1418" s="36"/>
      <c r="CR1418" s="36"/>
      <c r="CS1418" s="36"/>
      <c r="CT1418" s="36"/>
      <c r="CU1418" s="36"/>
      <c r="CV1418" s="36"/>
      <c r="CW1418" s="36"/>
      <c r="CX1418" s="36"/>
      <c r="CY1418" s="36"/>
      <c r="CZ1418" s="36"/>
      <c r="DA1418" s="36"/>
      <c r="DB1418" s="36"/>
      <c r="DC1418" s="36"/>
      <c r="DD1418" s="36"/>
      <c r="DE1418" s="36"/>
    </row>
    <row r="1419" spans="2:109" x14ac:dyDescent="0.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F1419" s="36"/>
      <c r="AG1419" s="36"/>
      <c r="AH1419" s="36"/>
      <c r="AI1419" s="36"/>
      <c r="AJ1419" s="36"/>
      <c r="AK1419" s="36"/>
      <c r="AL1419" s="36"/>
      <c r="AM1419" s="36"/>
      <c r="AN1419" s="36"/>
      <c r="AO1419" s="36"/>
      <c r="AP1419" s="36"/>
      <c r="AQ1419" s="36"/>
      <c r="AR1419" s="36"/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  <c r="BG1419" s="36"/>
      <c r="BH1419" s="36"/>
      <c r="BI1419" s="36"/>
      <c r="BJ1419" s="36"/>
      <c r="BK1419" s="36"/>
      <c r="BL1419" s="36"/>
      <c r="BM1419" s="36"/>
      <c r="BN1419" s="36"/>
      <c r="BO1419" s="36"/>
      <c r="BP1419" s="36"/>
      <c r="BQ1419" s="36"/>
      <c r="BR1419" s="36"/>
      <c r="BS1419" s="36"/>
      <c r="BT1419" s="36"/>
      <c r="BU1419" s="36"/>
      <c r="BV1419" s="36"/>
      <c r="BW1419" s="36"/>
      <c r="BX1419" s="36"/>
      <c r="BY1419" s="36"/>
      <c r="BZ1419" s="36"/>
      <c r="CA1419" s="36"/>
      <c r="CB1419" s="36"/>
      <c r="CC1419" s="36"/>
      <c r="CD1419" s="36"/>
      <c r="CE1419" s="36"/>
      <c r="CF1419" s="36"/>
      <c r="CG1419" s="36"/>
      <c r="CH1419" s="36"/>
      <c r="CI1419" s="36"/>
      <c r="CJ1419" s="36"/>
      <c r="CK1419" s="36"/>
      <c r="CL1419" s="36"/>
      <c r="CM1419" s="36"/>
      <c r="CN1419" s="36"/>
      <c r="CO1419" s="36"/>
      <c r="CP1419" s="36"/>
      <c r="CQ1419" s="36"/>
      <c r="CR1419" s="36"/>
      <c r="CS1419" s="36"/>
      <c r="CT1419" s="36"/>
      <c r="CU1419" s="36"/>
      <c r="CV1419" s="36"/>
      <c r="CW1419" s="36"/>
      <c r="CX1419" s="36"/>
      <c r="CY1419" s="36"/>
      <c r="CZ1419" s="36"/>
      <c r="DA1419" s="36"/>
      <c r="DB1419" s="36"/>
      <c r="DC1419" s="36"/>
      <c r="DD1419" s="36"/>
      <c r="DE1419" s="36"/>
    </row>
    <row r="1420" spans="2:109" x14ac:dyDescent="0.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36"/>
      <c r="BN1420" s="36"/>
      <c r="BO1420" s="36"/>
      <c r="BP1420" s="36"/>
      <c r="BQ1420" s="36"/>
      <c r="BR1420" s="36"/>
      <c r="BS1420" s="36"/>
      <c r="BT1420" s="36"/>
      <c r="BU1420" s="36"/>
      <c r="BV1420" s="36"/>
      <c r="BW1420" s="36"/>
      <c r="BX1420" s="36"/>
      <c r="BY1420" s="36"/>
      <c r="BZ1420" s="36"/>
      <c r="CA1420" s="36"/>
      <c r="CB1420" s="36"/>
      <c r="CC1420" s="36"/>
      <c r="CD1420" s="36"/>
      <c r="CE1420" s="36"/>
      <c r="CF1420" s="36"/>
      <c r="CG1420" s="36"/>
      <c r="CH1420" s="36"/>
      <c r="CI1420" s="36"/>
      <c r="CJ1420" s="36"/>
      <c r="CK1420" s="36"/>
      <c r="CL1420" s="36"/>
      <c r="CM1420" s="36"/>
      <c r="CN1420" s="36"/>
      <c r="CO1420" s="36"/>
      <c r="CP1420" s="36"/>
      <c r="CQ1420" s="36"/>
      <c r="CR1420" s="36"/>
      <c r="CS1420" s="36"/>
      <c r="CT1420" s="36"/>
      <c r="CU1420" s="36"/>
      <c r="CV1420" s="36"/>
      <c r="CW1420" s="36"/>
      <c r="CX1420" s="36"/>
      <c r="CY1420" s="36"/>
      <c r="CZ1420" s="36"/>
      <c r="DA1420" s="36"/>
      <c r="DB1420" s="36"/>
      <c r="DC1420" s="36"/>
      <c r="DD1420" s="36"/>
      <c r="DE1420" s="36"/>
    </row>
    <row r="1421" spans="2:109" x14ac:dyDescent="0.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F1421" s="36"/>
      <c r="AG1421" s="36"/>
      <c r="AH1421" s="36"/>
      <c r="AI1421" s="36"/>
      <c r="AJ1421" s="36"/>
      <c r="AK1421" s="36"/>
      <c r="AL1421" s="36"/>
      <c r="AM1421" s="36"/>
      <c r="AN1421" s="36"/>
      <c r="AO1421" s="36"/>
      <c r="AP1421" s="36"/>
      <c r="AQ1421" s="36"/>
      <c r="AR1421" s="36"/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  <c r="BG1421" s="36"/>
      <c r="BH1421" s="36"/>
      <c r="BI1421" s="36"/>
      <c r="BJ1421" s="36"/>
      <c r="BK1421" s="36"/>
      <c r="BL1421" s="36"/>
      <c r="BM1421" s="36"/>
      <c r="BN1421" s="36"/>
      <c r="BO1421" s="36"/>
      <c r="BP1421" s="36"/>
      <c r="BQ1421" s="36"/>
      <c r="BR1421" s="36"/>
      <c r="BS1421" s="36"/>
      <c r="BT1421" s="36"/>
      <c r="BU1421" s="36"/>
      <c r="BV1421" s="36"/>
      <c r="BW1421" s="36"/>
      <c r="BX1421" s="36"/>
      <c r="BY1421" s="36"/>
      <c r="BZ1421" s="36"/>
      <c r="CA1421" s="36"/>
      <c r="CB1421" s="36"/>
      <c r="CC1421" s="36"/>
      <c r="CD1421" s="36"/>
      <c r="CE1421" s="36"/>
      <c r="CF1421" s="36"/>
      <c r="CG1421" s="36"/>
      <c r="CH1421" s="36"/>
      <c r="CI1421" s="36"/>
      <c r="CJ1421" s="36"/>
      <c r="CK1421" s="36"/>
      <c r="CL1421" s="36"/>
      <c r="CM1421" s="36"/>
      <c r="CN1421" s="36"/>
      <c r="CO1421" s="36"/>
      <c r="CP1421" s="36"/>
      <c r="CQ1421" s="36"/>
      <c r="CR1421" s="36"/>
      <c r="CS1421" s="36"/>
      <c r="CT1421" s="36"/>
      <c r="CU1421" s="36"/>
      <c r="CV1421" s="36"/>
      <c r="CW1421" s="36"/>
      <c r="CX1421" s="36"/>
      <c r="CY1421" s="36"/>
      <c r="CZ1421" s="36"/>
      <c r="DA1421" s="36"/>
      <c r="DB1421" s="36"/>
      <c r="DC1421" s="36"/>
      <c r="DD1421" s="36"/>
      <c r="DE1421" s="36"/>
    </row>
    <row r="1422" spans="2:109" x14ac:dyDescent="0.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6"/>
      <c r="BN1422" s="36"/>
      <c r="BO1422" s="36"/>
      <c r="BP1422" s="36"/>
      <c r="BQ1422" s="36"/>
      <c r="BR1422" s="36"/>
      <c r="BS1422" s="36"/>
      <c r="BT1422" s="36"/>
      <c r="BU1422" s="36"/>
      <c r="BV1422" s="36"/>
      <c r="BW1422" s="36"/>
      <c r="BX1422" s="36"/>
      <c r="BY1422" s="36"/>
      <c r="BZ1422" s="36"/>
      <c r="CA1422" s="36"/>
      <c r="CB1422" s="36"/>
      <c r="CC1422" s="36"/>
      <c r="CD1422" s="36"/>
      <c r="CE1422" s="36"/>
      <c r="CF1422" s="36"/>
      <c r="CG1422" s="36"/>
      <c r="CH1422" s="36"/>
      <c r="CI1422" s="36"/>
      <c r="CJ1422" s="36"/>
      <c r="CK1422" s="36"/>
      <c r="CL1422" s="36"/>
      <c r="CM1422" s="36"/>
      <c r="CN1422" s="36"/>
      <c r="CO1422" s="36"/>
      <c r="CP1422" s="36"/>
      <c r="CQ1422" s="36"/>
      <c r="CR1422" s="36"/>
      <c r="CS1422" s="36"/>
      <c r="CT1422" s="36"/>
      <c r="CU1422" s="36"/>
      <c r="CV1422" s="36"/>
      <c r="CW1422" s="36"/>
      <c r="CX1422" s="36"/>
      <c r="CY1422" s="36"/>
      <c r="CZ1422" s="36"/>
      <c r="DA1422" s="36"/>
      <c r="DB1422" s="36"/>
      <c r="DC1422" s="36"/>
      <c r="DD1422" s="36"/>
      <c r="DE1422" s="36"/>
    </row>
    <row r="1423" spans="2:109" x14ac:dyDescent="0.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F1423" s="36"/>
      <c r="AG1423" s="36"/>
      <c r="AH1423" s="36"/>
      <c r="AI1423" s="36"/>
      <c r="AJ1423" s="36"/>
      <c r="AK1423" s="36"/>
      <c r="AL1423" s="36"/>
      <c r="AM1423" s="36"/>
      <c r="AN1423" s="36"/>
      <c r="AO1423" s="36"/>
      <c r="AP1423" s="36"/>
      <c r="AQ1423" s="36"/>
      <c r="AR1423" s="36"/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  <c r="BG1423" s="36"/>
      <c r="BH1423" s="36"/>
      <c r="BI1423" s="36"/>
      <c r="BJ1423" s="36"/>
      <c r="BK1423" s="36"/>
      <c r="BL1423" s="36"/>
      <c r="BM1423" s="36"/>
      <c r="BN1423" s="36"/>
      <c r="BO1423" s="36"/>
      <c r="BP1423" s="36"/>
      <c r="BQ1423" s="36"/>
      <c r="BR1423" s="36"/>
      <c r="BS1423" s="36"/>
      <c r="BT1423" s="36"/>
      <c r="BU1423" s="36"/>
      <c r="BV1423" s="36"/>
      <c r="BW1423" s="36"/>
      <c r="BX1423" s="36"/>
      <c r="BY1423" s="36"/>
      <c r="BZ1423" s="36"/>
      <c r="CA1423" s="36"/>
      <c r="CB1423" s="36"/>
      <c r="CC1423" s="36"/>
      <c r="CD1423" s="36"/>
      <c r="CE1423" s="36"/>
      <c r="CF1423" s="36"/>
      <c r="CG1423" s="36"/>
      <c r="CH1423" s="36"/>
      <c r="CI1423" s="36"/>
      <c r="CJ1423" s="36"/>
      <c r="CK1423" s="36"/>
      <c r="CL1423" s="36"/>
      <c r="CM1423" s="36"/>
      <c r="CN1423" s="36"/>
      <c r="CO1423" s="36"/>
      <c r="CP1423" s="36"/>
      <c r="CQ1423" s="36"/>
      <c r="CR1423" s="36"/>
      <c r="CS1423" s="36"/>
      <c r="CT1423" s="36"/>
      <c r="CU1423" s="36"/>
      <c r="CV1423" s="36"/>
      <c r="CW1423" s="36"/>
      <c r="CX1423" s="36"/>
      <c r="CY1423" s="36"/>
      <c r="CZ1423" s="36"/>
      <c r="DA1423" s="36"/>
      <c r="DB1423" s="36"/>
      <c r="DC1423" s="36"/>
      <c r="DD1423" s="36"/>
      <c r="DE1423" s="36"/>
    </row>
    <row r="1424" spans="2:109" x14ac:dyDescent="0.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F1424" s="36"/>
      <c r="AG1424" s="36"/>
      <c r="AH1424" s="36"/>
      <c r="AI1424" s="36"/>
      <c r="AJ1424" s="36"/>
      <c r="AK1424" s="36"/>
      <c r="AL1424" s="36"/>
      <c r="AM1424" s="36"/>
      <c r="AN1424" s="36"/>
      <c r="AO1424" s="36"/>
      <c r="AP1424" s="36"/>
      <c r="AQ1424" s="36"/>
      <c r="AR1424" s="36"/>
      <c r="AS1424" s="36"/>
      <c r="AT1424" s="36"/>
      <c r="AU1424" s="36"/>
      <c r="AV1424" s="36"/>
      <c r="AW1424" s="36"/>
      <c r="AX1424" s="36"/>
      <c r="AY1424" s="36"/>
      <c r="AZ1424" s="36"/>
      <c r="BA1424" s="36"/>
      <c r="BB1424" s="36"/>
      <c r="BC1424" s="36"/>
      <c r="BD1424" s="36"/>
      <c r="BE1424" s="36"/>
      <c r="BF1424" s="36"/>
      <c r="BG1424" s="36"/>
      <c r="BH1424" s="36"/>
      <c r="BI1424" s="36"/>
      <c r="BJ1424" s="36"/>
      <c r="BK1424" s="36"/>
      <c r="BL1424" s="36"/>
      <c r="BM1424" s="36"/>
      <c r="BN1424" s="36"/>
      <c r="BO1424" s="36"/>
      <c r="BP1424" s="36"/>
      <c r="BQ1424" s="36"/>
      <c r="BR1424" s="36"/>
      <c r="BS1424" s="36"/>
      <c r="BT1424" s="36"/>
      <c r="BU1424" s="36"/>
      <c r="BV1424" s="36"/>
      <c r="BW1424" s="36"/>
      <c r="BX1424" s="36"/>
      <c r="BY1424" s="36"/>
      <c r="BZ1424" s="36"/>
      <c r="CA1424" s="36"/>
      <c r="CB1424" s="36"/>
      <c r="CC1424" s="36"/>
      <c r="CD1424" s="36"/>
      <c r="CE1424" s="36"/>
      <c r="CF1424" s="36"/>
      <c r="CG1424" s="36"/>
      <c r="CH1424" s="36"/>
      <c r="CI1424" s="36"/>
      <c r="CJ1424" s="36"/>
      <c r="CK1424" s="36"/>
      <c r="CL1424" s="36"/>
      <c r="CM1424" s="36"/>
      <c r="CN1424" s="36"/>
      <c r="CO1424" s="36"/>
      <c r="CP1424" s="36"/>
      <c r="CQ1424" s="36"/>
      <c r="CR1424" s="36"/>
      <c r="CS1424" s="36"/>
      <c r="CT1424" s="36"/>
      <c r="CU1424" s="36"/>
      <c r="CV1424" s="36"/>
      <c r="CW1424" s="36"/>
      <c r="CX1424" s="36"/>
      <c r="CY1424" s="36"/>
      <c r="CZ1424" s="36"/>
      <c r="DA1424" s="36"/>
      <c r="DB1424" s="36"/>
      <c r="DC1424" s="36"/>
      <c r="DD1424" s="36"/>
      <c r="DE1424" s="36"/>
    </row>
    <row r="1425" spans="2:109" x14ac:dyDescent="0.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36"/>
      <c r="BN1425" s="36"/>
      <c r="BO1425" s="36"/>
      <c r="BP1425" s="36"/>
      <c r="BQ1425" s="36"/>
      <c r="BR1425" s="36"/>
      <c r="BS1425" s="36"/>
      <c r="BT1425" s="36"/>
      <c r="BU1425" s="36"/>
      <c r="BV1425" s="36"/>
      <c r="BW1425" s="36"/>
      <c r="BX1425" s="36"/>
      <c r="BY1425" s="36"/>
      <c r="BZ1425" s="36"/>
      <c r="CA1425" s="36"/>
      <c r="CB1425" s="36"/>
      <c r="CC1425" s="36"/>
      <c r="CD1425" s="36"/>
      <c r="CE1425" s="36"/>
      <c r="CF1425" s="36"/>
      <c r="CG1425" s="36"/>
      <c r="CH1425" s="36"/>
      <c r="CI1425" s="36"/>
      <c r="CJ1425" s="36"/>
      <c r="CK1425" s="36"/>
      <c r="CL1425" s="36"/>
      <c r="CM1425" s="36"/>
      <c r="CN1425" s="36"/>
      <c r="CO1425" s="36"/>
      <c r="CP1425" s="36"/>
      <c r="CQ1425" s="36"/>
      <c r="CR1425" s="36"/>
      <c r="CS1425" s="36"/>
      <c r="CT1425" s="36"/>
      <c r="CU1425" s="36"/>
      <c r="CV1425" s="36"/>
      <c r="CW1425" s="36"/>
      <c r="CX1425" s="36"/>
      <c r="CY1425" s="36"/>
      <c r="CZ1425" s="36"/>
      <c r="DA1425" s="36"/>
      <c r="DB1425" s="36"/>
      <c r="DC1425" s="36"/>
      <c r="DD1425" s="36"/>
      <c r="DE1425" s="36"/>
    </row>
    <row r="1426" spans="2:109" x14ac:dyDescent="0.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6"/>
      <c r="BN1426" s="36"/>
      <c r="BO1426" s="36"/>
      <c r="BP1426" s="36"/>
      <c r="BQ1426" s="36"/>
      <c r="BR1426" s="36"/>
      <c r="BS1426" s="36"/>
      <c r="BT1426" s="36"/>
      <c r="BU1426" s="36"/>
      <c r="BV1426" s="36"/>
      <c r="BW1426" s="36"/>
      <c r="BX1426" s="36"/>
      <c r="BY1426" s="36"/>
      <c r="BZ1426" s="36"/>
      <c r="CA1426" s="36"/>
      <c r="CB1426" s="36"/>
      <c r="CC1426" s="36"/>
      <c r="CD1426" s="36"/>
      <c r="CE1426" s="36"/>
      <c r="CF1426" s="36"/>
      <c r="CG1426" s="36"/>
      <c r="CH1426" s="36"/>
      <c r="CI1426" s="36"/>
      <c r="CJ1426" s="36"/>
      <c r="CK1426" s="36"/>
      <c r="CL1426" s="36"/>
      <c r="CM1426" s="36"/>
      <c r="CN1426" s="36"/>
      <c r="CO1426" s="36"/>
      <c r="CP1426" s="36"/>
      <c r="CQ1426" s="36"/>
      <c r="CR1426" s="36"/>
      <c r="CS1426" s="36"/>
      <c r="CT1426" s="36"/>
      <c r="CU1426" s="36"/>
      <c r="CV1426" s="36"/>
      <c r="CW1426" s="36"/>
      <c r="CX1426" s="36"/>
      <c r="CY1426" s="36"/>
      <c r="CZ1426" s="36"/>
      <c r="DA1426" s="36"/>
      <c r="DB1426" s="36"/>
      <c r="DC1426" s="36"/>
      <c r="DD1426" s="36"/>
      <c r="DE1426" s="36"/>
    </row>
    <row r="1427" spans="2:109" x14ac:dyDescent="0.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F1427" s="36"/>
      <c r="AG1427" s="36"/>
      <c r="AH1427" s="36"/>
      <c r="AI1427" s="36"/>
      <c r="AJ1427" s="36"/>
      <c r="AK1427" s="36"/>
      <c r="AL1427" s="36"/>
      <c r="AM1427" s="36"/>
      <c r="AN1427" s="36"/>
      <c r="AO1427" s="36"/>
      <c r="AP1427" s="36"/>
      <c r="AQ1427" s="36"/>
      <c r="AR1427" s="36"/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  <c r="BG1427" s="36"/>
      <c r="BH1427" s="36"/>
      <c r="BI1427" s="36"/>
      <c r="BJ1427" s="36"/>
      <c r="BK1427" s="36"/>
      <c r="BL1427" s="36"/>
      <c r="BM1427" s="36"/>
      <c r="BN1427" s="36"/>
      <c r="BO1427" s="36"/>
      <c r="BP1427" s="36"/>
      <c r="BQ1427" s="36"/>
      <c r="BR1427" s="36"/>
      <c r="BS1427" s="36"/>
      <c r="BT1427" s="36"/>
      <c r="BU1427" s="36"/>
      <c r="BV1427" s="36"/>
      <c r="BW1427" s="36"/>
      <c r="BX1427" s="36"/>
      <c r="BY1427" s="36"/>
      <c r="BZ1427" s="36"/>
      <c r="CA1427" s="36"/>
      <c r="CB1427" s="36"/>
      <c r="CC1427" s="36"/>
      <c r="CD1427" s="36"/>
      <c r="CE1427" s="36"/>
      <c r="CF1427" s="36"/>
      <c r="CG1427" s="36"/>
      <c r="CH1427" s="36"/>
      <c r="CI1427" s="36"/>
      <c r="CJ1427" s="36"/>
      <c r="CK1427" s="36"/>
      <c r="CL1427" s="36"/>
      <c r="CM1427" s="36"/>
      <c r="CN1427" s="36"/>
      <c r="CO1427" s="36"/>
      <c r="CP1427" s="36"/>
      <c r="CQ1427" s="36"/>
      <c r="CR1427" s="36"/>
      <c r="CS1427" s="36"/>
      <c r="CT1427" s="36"/>
      <c r="CU1427" s="36"/>
      <c r="CV1427" s="36"/>
      <c r="CW1427" s="36"/>
      <c r="CX1427" s="36"/>
      <c r="CY1427" s="36"/>
      <c r="CZ1427" s="36"/>
      <c r="DA1427" s="36"/>
      <c r="DB1427" s="36"/>
      <c r="DC1427" s="36"/>
      <c r="DD1427" s="36"/>
      <c r="DE1427" s="36"/>
    </row>
    <row r="1428" spans="2:109" x14ac:dyDescent="0.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6"/>
      <c r="AR1428" s="36"/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36"/>
      <c r="BN1428" s="36"/>
      <c r="BO1428" s="36"/>
      <c r="BP1428" s="36"/>
      <c r="BQ1428" s="36"/>
      <c r="BR1428" s="36"/>
      <c r="BS1428" s="36"/>
      <c r="BT1428" s="36"/>
      <c r="BU1428" s="36"/>
      <c r="BV1428" s="36"/>
      <c r="BW1428" s="36"/>
      <c r="BX1428" s="36"/>
      <c r="BY1428" s="36"/>
      <c r="BZ1428" s="36"/>
      <c r="CA1428" s="36"/>
      <c r="CB1428" s="36"/>
      <c r="CC1428" s="36"/>
      <c r="CD1428" s="36"/>
      <c r="CE1428" s="36"/>
      <c r="CF1428" s="36"/>
      <c r="CG1428" s="36"/>
      <c r="CH1428" s="36"/>
      <c r="CI1428" s="36"/>
      <c r="CJ1428" s="36"/>
      <c r="CK1428" s="36"/>
      <c r="CL1428" s="36"/>
      <c r="CM1428" s="36"/>
      <c r="CN1428" s="36"/>
      <c r="CO1428" s="36"/>
      <c r="CP1428" s="36"/>
      <c r="CQ1428" s="36"/>
      <c r="CR1428" s="36"/>
      <c r="CS1428" s="36"/>
      <c r="CT1428" s="36"/>
      <c r="CU1428" s="36"/>
      <c r="CV1428" s="36"/>
      <c r="CW1428" s="36"/>
      <c r="CX1428" s="36"/>
      <c r="CY1428" s="36"/>
      <c r="CZ1428" s="36"/>
      <c r="DA1428" s="36"/>
      <c r="DB1428" s="36"/>
      <c r="DC1428" s="36"/>
      <c r="DD1428" s="36"/>
      <c r="DE1428" s="36"/>
    </row>
    <row r="1429" spans="2:109" x14ac:dyDescent="0.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36"/>
      <c r="BN1429" s="36"/>
      <c r="BO1429" s="36"/>
      <c r="BP1429" s="36"/>
      <c r="BQ1429" s="36"/>
      <c r="BR1429" s="36"/>
      <c r="BS1429" s="36"/>
      <c r="BT1429" s="36"/>
      <c r="BU1429" s="36"/>
      <c r="BV1429" s="36"/>
      <c r="BW1429" s="36"/>
      <c r="BX1429" s="36"/>
      <c r="BY1429" s="36"/>
      <c r="BZ1429" s="36"/>
      <c r="CA1429" s="36"/>
      <c r="CB1429" s="36"/>
      <c r="CC1429" s="36"/>
      <c r="CD1429" s="36"/>
      <c r="CE1429" s="36"/>
      <c r="CF1429" s="36"/>
      <c r="CG1429" s="36"/>
      <c r="CH1429" s="36"/>
      <c r="CI1429" s="36"/>
      <c r="CJ1429" s="36"/>
      <c r="CK1429" s="36"/>
      <c r="CL1429" s="36"/>
      <c r="CM1429" s="36"/>
      <c r="CN1429" s="36"/>
      <c r="CO1429" s="36"/>
      <c r="CP1429" s="36"/>
      <c r="CQ1429" s="36"/>
      <c r="CR1429" s="36"/>
      <c r="CS1429" s="36"/>
      <c r="CT1429" s="36"/>
      <c r="CU1429" s="36"/>
      <c r="CV1429" s="36"/>
      <c r="CW1429" s="36"/>
      <c r="CX1429" s="36"/>
      <c r="CY1429" s="36"/>
      <c r="CZ1429" s="36"/>
      <c r="DA1429" s="36"/>
      <c r="DB1429" s="36"/>
      <c r="DC1429" s="36"/>
      <c r="DD1429" s="36"/>
      <c r="DE1429" s="36"/>
    </row>
    <row r="1430" spans="2:109" x14ac:dyDescent="0.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F1430" s="36"/>
      <c r="AG1430" s="36"/>
      <c r="AH1430" s="36"/>
      <c r="AI1430" s="36"/>
      <c r="AJ1430" s="36"/>
      <c r="AK1430" s="36"/>
      <c r="AL1430" s="36"/>
      <c r="AM1430" s="36"/>
      <c r="AN1430" s="36"/>
      <c r="AO1430" s="36"/>
      <c r="AP1430" s="36"/>
      <c r="AQ1430" s="36"/>
      <c r="AR1430" s="36"/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  <c r="BG1430" s="36"/>
      <c r="BH1430" s="36"/>
      <c r="BI1430" s="36"/>
      <c r="BJ1430" s="36"/>
      <c r="BK1430" s="36"/>
      <c r="BL1430" s="36"/>
      <c r="BM1430" s="36"/>
      <c r="BN1430" s="36"/>
      <c r="BO1430" s="36"/>
      <c r="BP1430" s="36"/>
      <c r="BQ1430" s="36"/>
      <c r="BR1430" s="36"/>
      <c r="BS1430" s="36"/>
      <c r="BT1430" s="36"/>
      <c r="BU1430" s="36"/>
      <c r="BV1430" s="36"/>
      <c r="BW1430" s="36"/>
      <c r="BX1430" s="36"/>
      <c r="BY1430" s="36"/>
      <c r="BZ1430" s="36"/>
      <c r="CA1430" s="36"/>
      <c r="CB1430" s="36"/>
      <c r="CC1430" s="36"/>
      <c r="CD1430" s="36"/>
      <c r="CE1430" s="36"/>
      <c r="CF1430" s="36"/>
      <c r="CG1430" s="36"/>
      <c r="CH1430" s="36"/>
      <c r="CI1430" s="36"/>
      <c r="CJ1430" s="36"/>
      <c r="CK1430" s="36"/>
      <c r="CL1430" s="36"/>
      <c r="CM1430" s="36"/>
      <c r="CN1430" s="36"/>
      <c r="CO1430" s="36"/>
      <c r="CP1430" s="36"/>
      <c r="CQ1430" s="36"/>
      <c r="CR1430" s="36"/>
      <c r="CS1430" s="36"/>
      <c r="CT1430" s="36"/>
      <c r="CU1430" s="36"/>
      <c r="CV1430" s="36"/>
      <c r="CW1430" s="36"/>
      <c r="CX1430" s="36"/>
      <c r="CY1430" s="36"/>
      <c r="CZ1430" s="36"/>
      <c r="DA1430" s="36"/>
      <c r="DB1430" s="36"/>
      <c r="DC1430" s="36"/>
      <c r="DD1430" s="36"/>
      <c r="DE1430" s="36"/>
    </row>
    <row r="1431" spans="2:109" x14ac:dyDescent="0.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F1431" s="36"/>
      <c r="AG1431" s="36"/>
      <c r="AH1431" s="36"/>
      <c r="AI1431" s="36"/>
      <c r="AJ1431" s="36"/>
      <c r="AK1431" s="36"/>
      <c r="AL1431" s="36"/>
      <c r="AM1431" s="36"/>
      <c r="AN1431" s="36"/>
      <c r="AO1431" s="36"/>
      <c r="AP1431" s="36"/>
      <c r="AQ1431" s="36"/>
      <c r="AR1431" s="36"/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  <c r="BG1431" s="36"/>
      <c r="BH1431" s="36"/>
      <c r="BI1431" s="36"/>
      <c r="BJ1431" s="36"/>
      <c r="BK1431" s="36"/>
      <c r="BL1431" s="36"/>
      <c r="BM1431" s="36"/>
      <c r="BN1431" s="36"/>
      <c r="BO1431" s="36"/>
      <c r="BP1431" s="36"/>
      <c r="BQ1431" s="36"/>
      <c r="BR1431" s="36"/>
      <c r="BS1431" s="36"/>
      <c r="BT1431" s="36"/>
      <c r="BU1431" s="36"/>
      <c r="BV1431" s="36"/>
      <c r="BW1431" s="36"/>
      <c r="BX1431" s="36"/>
      <c r="BY1431" s="36"/>
      <c r="BZ1431" s="36"/>
      <c r="CA1431" s="36"/>
      <c r="CB1431" s="36"/>
      <c r="CC1431" s="36"/>
      <c r="CD1431" s="36"/>
      <c r="CE1431" s="36"/>
      <c r="CF1431" s="36"/>
      <c r="CG1431" s="36"/>
      <c r="CH1431" s="36"/>
      <c r="CI1431" s="36"/>
      <c r="CJ1431" s="36"/>
      <c r="CK1431" s="36"/>
      <c r="CL1431" s="36"/>
      <c r="CM1431" s="36"/>
      <c r="CN1431" s="36"/>
      <c r="CO1431" s="36"/>
      <c r="CP1431" s="36"/>
      <c r="CQ1431" s="36"/>
      <c r="CR1431" s="36"/>
      <c r="CS1431" s="36"/>
      <c r="CT1431" s="36"/>
      <c r="CU1431" s="36"/>
      <c r="CV1431" s="36"/>
      <c r="CW1431" s="36"/>
      <c r="CX1431" s="36"/>
      <c r="CY1431" s="36"/>
      <c r="CZ1431" s="36"/>
      <c r="DA1431" s="36"/>
      <c r="DB1431" s="36"/>
      <c r="DC1431" s="36"/>
      <c r="DD1431" s="36"/>
      <c r="DE1431" s="36"/>
    </row>
    <row r="1432" spans="2:109" x14ac:dyDescent="0.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6"/>
      <c r="AR1432" s="36"/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36"/>
      <c r="BN1432" s="36"/>
      <c r="BO1432" s="36"/>
      <c r="BP1432" s="36"/>
      <c r="BQ1432" s="36"/>
      <c r="BR1432" s="36"/>
      <c r="BS1432" s="36"/>
      <c r="BT1432" s="36"/>
      <c r="BU1432" s="36"/>
      <c r="BV1432" s="36"/>
      <c r="BW1432" s="36"/>
      <c r="BX1432" s="36"/>
      <c r="BY1432" s="36"/>
      <c r="BZ1432" s="36"/>
      <c r="CA1432" s="36"/>
      <c r="CB1432" s="36"/>
      <c r="CC1432" s="36"/>
      <c r="CD1432" s="36"/>
      <c r="CE1432" s="36"/>
      <c r="CF1432" s="36"/>
      <c r="CG1432" s="36"/>
      <c r="CH1432" s="36"/>
      <c r="CI1432" s="36"/>
      <c r="CJ1432" s="36"/>
      <c r="CK1432" s="36"/>
      <c r="CL1432" s="36"/>
      <c r="CM1432" s="36"/>
      <c r="CN1432" s="36"/>
      <c r="CO1432" s="36"/>
      <c r="CP1432" s="36"/>
      <c r="CQ1432" s="36"/>
      <c r="CR1432" s="36"/>
      <c r="CS1432" s="36"/>
      <c r="CT1432" s="36"/>
      <c r="CU1432" s="36"/>
      <c r="CV1432" s="36"/>
      <c r="CW1432" s="36"/>
      <c r="CX1432" s="36"/>
      <c r="CY1432" s="36"/>
      <c r="CZ1432" s="36"/>
      <c r="DA1432" s="36"/>
      <c r="DB1432" s="36"/>
      <c r="DC1432" s="36"/>
      <c r="DD1432" s="36"/>
      <c r="DE1432" s="36"/>
    </row>
    <row r="1433" spans="2:109" x14ac:dyDescent="0.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36"/>
      <c r="BN1433" s="36"/>
      <c r="BO1433" s="36"/>
      <c r="BP1433" s="36"/>
      <c r="BQ1433" s="36"/>
      <c r="BR1433" s="36"/>
      <c r="BS1433" s="36"/>
      <c r="BT1433" s="36"/>
      <c r="BU1433" s="36"/>
      <c r="BV1433" s="36"/>
      <c r="BW1433" s="36"/>
      <c r="BX1433" s="36"/>
      <c r="BY1433" s="36"/>
      <c r="BZ1433" s="36"/>
      <c r="CA1433" s="36"/>
      <c r="CB1433" s="36"/>
      <c r="CC1433" s="36"/>
      <c r="CD1433" s="36"/>
      <c r="CE1433" s="36"/>
      <c r="CF1433" s="36"/>
      <c r="CG1433" s="36"/>
      <c r="CH1433" s="36"/>
      <c r="CI1433" s="36"/>
      <c r="CJ1433" s="36"/>
      <c r="CK1433" s="36"/>
      <c r="CL1433" s="36"/>
      <c r="CM1433" s="36"/>
      <c r="CN1433" s="36"/>
      <c r="CO1433" s="36"/>
      <c r="CP1433" s="36"/>
      <c r="CQ1433" s="36"/>
      <c r="CR1433" s="36"/>
      <c r="CS1433" s="36"/>
      <c r="CT1433" s="36"/>
      <c r="CU1433" s="36"/>
      <c r="CV1433" s="36"/>
      <c r="CW1433" s="36"/>
      <c r="CX1433" s="36"/>
      <c r="CY1433" s="36"/>
      <c r="CZ1433" s="36"/>
      <c r="DA1433" s="36"/>
      <c r="DB1433" s="36"/>
      <c r="DC1433" s="36"/>
      <c r="DD1433" s="36"/>
      <c r="DE1433" s="36"/>
    </row>
    <row r="1434" spans="2:109" x14ac:dyDescent="0.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F1434" s="36"/>
      <c r="AG1434" s="36"/>
      <c r="AH1434" s="36"/>
      <c r="AI1434" s="36"/>
      <c r="AJ1434" s="36"/>
      <c r="AK1434" s="36"/>
      <c r="AL1434" s="36"/>
      <c r="AM1434" s="36"/>
      <c r="AN1434" s="36"/>
      <c r="AO1434" s="36"/>
      <c r="AP1434" s="36"/>
      <c r="AQ1434" s="36"/>
      <c r="AR1434" s="36"/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  <c r="BG1434" s="36"/>
      <c r="BH1434" s="36"/>
      <c r="BI1434" s="36"/>
      <c r="BJ1434" s="36"/>
      <c r="BK1434" s="36"/>
      <c r="BL1434" s="36"/>
      <c r="BM1434" s="36"/>
      <c r="BN1434" s="36"/>
      <c r="BO1434" s="36"/>
      <c r="BP1434" s="36"/>
      <c r="BQ1434" s="36"/>
      <c r="BR1434" s="36"/>
      <c r="BS1434" s="36"/>
      <c r="BT1434" s="36"/>
      <c r="BU1434" s="36"/>
      <c r="BV1434" s="36"/>
      <c r="BW1434" s="36"/>
      <c r="BX1434" s="36"/>
      <c r="BY1434" s="36"/>
      <c r="BZ1434" s="36"/>
      <c r="CA1434" s="36"/>
      <c r="CB1434" s="36"/>
      <c r="CC1434" s="36"/>
      <c r="CD1434" s="36"/>
      <c r="CE1434" s="36"/>
      <c r="CF1434" s="36"/>
      <c r="CG1434" s="36"/>
      <c r="CH1434" s="36"/>
      <c r="CI1434" s="36"/>
      <c r="CJ1434" s="36"/>
      <c r="CK1434" s="36"/>
      <c r="CL1434" s="36"/>
      <c r="CM1434" s="36"/>
      <c r="CN1434" s="36"/>
      <c r="CO1434" s="36"/>
      <c r="CP1434" s="36"/>
      <c r="CQ1434" s="36"/>
      <c r="CR1434" s="36"/>
      <c r="CS1434" s="36"/>
      <c r="CT1434" s="36"/>
      <c r="CU1434" s="36"/>
      <c r="CV1434" s="36"/>
      <c r="CW1434" s="36"/>
      <c r="CX1434" s="36"/>
      <c r="CY1434" s="36"/>
      <c r="CZ1434" s="36"/>
      <c r="DA1434" s="36"/>
      <c r="DB1434" s="36"/>
      <c r="DC1434" s="36"/>
      <c r="DD1434" s="36"/>
      <c r="DE1434" s="36"/>
    </row>
    <row r="1435" spans="2:109" x14ac:dyDescent="0.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6"/>
      <c r="BN1435" s="36"/>
      <c r="BO1435" s="36"/>
      <c r="BP1435" s="36"/>
      <c r="BQ1435" s="36"/>
      <c r="BR1435" s="36"/>
      <c r="BS1435" s="36"/>
      <c r="BT1435" s="36"/>
      <c r="BU1435" s="36"/>
      <c r="BV1435" s="36"/>
      <c r="BW1435" s="36"/>
      <c r="BX1435" s="36"/>
      <c r="BY1435" s="36"/>
      <c r="BZ1435" s="36"/>
      <c r="CA1435" s="36"/>
      <c r="CB1435" s="36"/>
      <c r="CC1435" s="36"/>
      <c r="CD1435" s="36"/>
      <c r="CE1435" s="36"/>
      <c r="CF1435" s="36"/>
      <c r="CG1435" s="36"/>
      <c r="CH1435" s="36"/>
      <c r="CI1435" s="36"/>
      <c r="CJ1435" s="36"/>
      <c r="CK1435" s="36"/>
      <c r="CL1435" s="36"/>
      <c r="CM1435" s="36"/>
      <c r="CN1435" s="36"/>
      <c r="CO1435" s="36"/>
      <c r="CP1435" s="36"/>
      <c r="CQ1435" s="36"/>
      <c r="CR1435" s="36"/>
      <c r="CS1435" s="36"/>
      <c r="CT1435" s="36"/>
      <c r="CU1435" s="36"/>
      <c r="CV1435" s="36"/>
      <c r="CW1435" s="36"/>
      <c r="CX1435" s="36"/>
      <c r="CY1435" s="36"/>
      <c r="CZ1435" s="36"/>
      <c r="DA1435" s="36"/>
      <c r="DB1435" s="36"/>
      <c r="DC1435" s="36"/>
      <c r="DD1435" s="36"/>
      <c r="DE1435" s="36"/>
    </row>
    <row r="1436" spans="2:109" x14ac:dyDescent="0.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36"/>
      <c r="BN1436" s="36"/>
      <c r="BO1436" s="36"/>
      <c r="BP1436" s="36"/>
      <c r="BQ1436" s="36"/>
      <c r="BR1436" s="36"/>
      <c r="BS1436" s="36"/>
      <c r="BT1436" s="36"/>
      <c r="BU1436" s="36"/>
      <c r="BV1436" s="36"/>
      <c r="BW1436" s="36"/>
      <c r="BX1436" s="36"/>
      <c r="BY1436" s="36"/>
      <c r="BZ1436" s="36"/>
      <c r="CA1436" s="36"/>
      <c r="CB1436" s="36"/>
      <c r="CC1436" s="36"/>
      <c r="CD1436" s="36"/>
      <c r="CE1436" s="36"/>
      <c r="CF1436" s="36"/>
      <c r="CG1436" s="36"/>
      <c r="CH1436" s="36"/>
      <c r="CI1436" s="36"/>
      <c r="CJ1436" s="36"/>
      <c r="CK1436" s="36"/>
      <c r="CL1436" s="36"/>
      <c r="CM1436" s="36"/>
      <c r="CN1436" s="36"/>
      <c r="CO1436" s="36"/>
      <c r="CP1436" s="36"/>
      <c r="CQ1436" s="36"/>
      <c r="CR1436" s="36"/>
      <c r="CS1436" s="36"/>
      <c r="CT1436" s="36"/>
      <c r="CU1436" s="36"/>
      <c r="CV1436" s="36"/>
      <c r="CW1436" s="36"/>
      <c r="CX1436" s="36"/>
      <c r="CY1436" s="36"/>
      <c r="CZ1436" s="36"/>
      <c r="DA1436" s="36"/>
      <c r="DB1436" s="36"/>
      <c r="DC1436" s="36"/>
      <c r="DD1436" s="36"/>
      <c r="DE1436" s="36"/>
    </row>
    <row r="1437" spans="2:109" x14ac:dyDescent="0.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F1437" s="36"/>
      <c r="AG1437" s="36"/>
      <c r="AH1437" s="36"/>
      <c r="AI1437" s="36"/>
      <c r="AJ1437" s="36"/>
      <c r="AK1437" s="36"/>
      <c r="AL1437" s="36"/>
      <c r="AM1437" s="36"/>
      <c r="AN1437" s="36"/>
      <c r="AO1437" s="36"/>
      <c r="AP1437" s="36"/>
      <c r="AQ1437" s="36"/>
      <c r="AR1437" s="36"/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  <c r="BG1437" s="36"/>
      <c r="BH1437" s="36"/>
      <c r="BI1437" s="36"/>
      <c r="BJ1437" s="36"/>
      <c r="BK1437" s="36"/>
      <c r="BL1437" s="36"/>
      <c r="BM1437" s="36"/>
      <c r="BN1437" s="36"/>
      <c r="BO1437" s="36"/>
      <c r="BP1437" s="36"/>
      <c r="BQ1437" s="36"/>
      <c r="BR1437" s="36"/>
      <c r="BS1437" s="36"/>
      <c r="BT1437" s="36"/>
      <c r="BU1437" s="36"/>
      <c r="BV1437" s="36"/>
      <c r="BW1437" s="36"/>
      <c r="BX1437" s="36"/>
      <c r="BY1437" s="36"/>
      <c r="BZ1437" s="36"/>
      <c r="CA1437" s="36"/>
      <c r="CB1437" s="36"/>
      <c r="CC1437" s="36"/>
      <c r="CD1437" s="36"/>
      <c r="CE1437" s="36"/>
      <c r="CF1437" s="36"/>
      <c r="CG1437" s="36"/>
      <c r="CH1437" s="36"/>
      <c r="CI1437" s="36"/>
      <c r="CJ1437" s="36"/>
      <c r="CK1437" s="36"/>
      <c r="CL1437" s="36"/>
      <c r="CM1437" s="36"/>
      <c r="CN1437" s="36"/>
      <c r="CO1437" s="36"/>
      <c r="CP1437" s="36"/>
      <c r="CQ1437" s="36"/>
      <c r="CR1437" s="36"/>
      <c r="CS1437" s="36"/>
      <c r="CT1437" s="36"/>
      <c r="CU1437" s="36"/>
      <c r="CV1437" s="36"/>
      <c r="CW1437" s="36"/>
      <c r="CX1437" s="36"/>
      <c r="CY1437" s="36"/>
      <c r="CZ1437" s="36"/>
      <c r="DA1437" s="36"/>
      <c r="DB1437" s="36"/>
      <c r="DC1437" s="36"/>
      <c r="DD1437" s="36"/>
      <c r="DE1437" s="36"/>
    </row>
    <row r="1438" spans="2:109" x14ac:dyDescent="0.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F1438" s="36"/>
      <c r="AG1438" s="36"/>
      <c r="AH1438" s="36"/>
      <c r="AI1438" s="36"/>
      <c r="AJ1438" s="36"/>
      <c r="AK1438" s="36"/>
      <c r="AL1438" s="36"/>
      <c r="AM1438" s="36"/>
      <c r="AN1438" s="36"/>
      <c r="AO1438" s="36"/>
      <c r="AP1438" s="36"/>
      <c r="AQ1438" s="36"/>
      <c r="AR1438" s="36"/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  <c r="BG1438" s="36"/>
      <c r="BH1438" s="36"/>
      <c r="BI1438" s="36"/>
      <c r="BJ1438" s="36"/>
      <c r="BK1438" s="36"/>
      <c r="BL1438" s="36"/>
      <c r="BM1438" s="36"/>
      <c r="BN1438" s="36"/>
      <c r="BO1438" s="36"/>
      <c r="BP1438" s="36"/>
      <c r="BQ1438" s="36"/>
      <c r="BR1438" s="36"/>
      <c r="BS1438" s="36"/>
      <c r="BT1438" s="36"/>
      <c r="BU1438" s="36"/>
      <c r="BV1438" s="36"/>
      <c r="BW1438" s="36"/>
      <c r="BX1438" s="36"/>
      <c r="BY1438" s="36"/>
      <c r="BZ1438" s="36"/>
      <c r="CA1438" s="36"/>
      <c r="CB1438" s="36"/>
      <c r="CC1438" s="36"/>
      <c r="CD1438" s="36"/>
      <c r="CE1438" s="36"/>
      <c r="CF1438" s="36"/>
      <c r="CG1438" s="36"/>
      <c r="CH1438" s="36"/>
      <c r="CI1438" s="36"/>
      <c r="CJ1438" s="36"/>
      <c r="CK1438" s="36"/>
      <c r="CL1438" s="36"/>
      <c r="CM1438" s="36"/>
      <c r="CN1438" s="36"/>
      <c r="CO1438" s="36"/>
      <c r="CP1438" s="36"/>
      <c r="CQ1438" s="36"/>
      <c r="CR1438" s="36"/>
      <c r="CS1438" s="36"/>
      <c r="CT1438" s="36"/>
      <c r="CU1438" s="36"/>
      <c r="CV1438" s="36"/>
      <c r="CW1438" s="36"/>
      <c r="CX1438" s="36"/>
      <c r="CY1438" s="36"/>
      <c r="CZ1438" s="36"/>
      <c r="DA1438" s="36"/>
      <c r="DB1438" s="36"/>
      <c r="DC1438" s="36"/>
      <c r="DD1438" s="36"/>
      <c r="DE1438" s="36"/>
    </row>
    <row r="1439" spans="2:109" x14ac:dyDescent="0.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36"/>
      <c r="BN1439" s="36"/>
      <c r="BO1439" s="36"/>
      <c r="BP1439" s="36"/>
      <c r="BQ1439" s="36"/>
      <c r="BR1439" s="36"/>
      <c r="BS1439" s="36"/>
      <c r="BT1439" s="36"/>
      <c r="BU1439" s="36"/>
      <c r="BV1439" s="36"/>
      <c r="BW1439" s="36"/>
      <c r="BX1439" s="36"/>
      <c r="BY1439" s="36"/>
      <c r="BZ1439" s="36"/>
      <c r="CA1439" s="36"/>
      <c r="CB1439" s="36"/>
      <c r="CC1439" s="36"/>
      <c r="CD1439" s="36"/>
      <c r="CE1439" s="36"/>
      <c r="CF1439" s="36"/>
      <c r="CG1439" s="36"/>
      <c r="CH1439" s="36"/>
      <c r="CI1439" s="36"/>
      <c r="CJ1439" s="36"/>
      <c r="CK1439" s="36"/>
      <c r="CL1439" s="36"/>
      <c r="CM1439" s="36"/>
      <c r="CN1439" s="36"/>
      <c r="CO1439" s="36"/>
      <c r="CP1439" s="36"/>
      <c r="CQ1439" s="36"/>
      <c r="CR1439" s="36"/>
      <c r="CS1439" s="36"/>
      <c r="CT1439" s="36"/>
      <c r="CU1439" s="36"/>
      <c r="CV1439" s="36"/>
      <c r="CW1439" s="36"/>
      <c r="CX1439" s="36"/>
      <c r="CY1439" s="36"/>
      <c r="CZ1439" s="36"/>
      <c r="DA1439" s="36"/>
      <c r="DB1439" s="36"/>
      <c r="DC1439" s="36"/>
      <c r="DD1439" s="36"/>
      <c r="DE1439" s="36"/>
    </row>
    <row r="1440" spans="2:109" x14ac:dyDescent="0.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F1440" s="36"/>
      <c r="AG1440" s="36"/>
      <c r="AH1440" s="36"/>
      <c r="AI1440" s="36"/>
      <c r="AJ1440" s="36"/>
      <c r="AK1440" s="36"/>
      <c r="AL1440" s="36"/>
      <c r="AM1440" s="36"/>
      <c r="AN1440" s="36"/>
      <c r="AO1440" s="36"/>
      <c r="AP1440" s="36"/>
      <c r="AQ1440" s="36"/>
      <c r="AR1440" s="36"/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  <c r="BG1440" s="36"/>
      <c r="BH1440" s="36"/>
      <c r="BI1440" s="36"/>
      <c r="BJ1440" s="36"/>
      <c r="BK1440" s="36"/>
      <c r="BL1440" s="36"/>
      <c r="BM1440" s="36"/>
      <c r="BN1440" s="36"/>
      <c r="BO1440" s="36"/>
      <c r="BP1440" s="36"/>
      <c r="BQ1440" s="36"/>
      <c r="BR1440" s="36"/>
      <c r="BS1440" s="36"/>
      <c r="BT1440" s="36"/>
      <c r="BU1440" s="36"/>
      <c r="BV1440" s="36"/>
      <c r="BW1440" s="36"/>
      <c r="BX1440" s="36"/>
      <c r="BY1440" s="36"/>
      <c r="BZ1440" s="36"/>
      <c r="CA1440" s="36"/>
      <c r="CB1440" s="36"/>
      <c r="CC1440" s="36"/>
      <c r="CD1440" s="36"/>
      <c r="CE1440" s="36"/>
      <c r="CF1440" s="36"/>
      <c r="CG1440" s="36"/>
      <c r="CH1440" s="36"/>
      <c r="CI1440" s="36"/>
      <c r="CJ1440" s="36"/>
      <c r="CK1440" s="36"/>
      <c r="CL1440" s="36"/>
      <c r="CM1440" s="36"/>
      <c r="CN1440" s="36"/>
      <c r="CO1440" s="36"/>
      <c r="CP1440" s="36"/>
      <c r="CQ1440" s="36"/>
      <c r="CR1440" s="36"/>
      <c r="CS1440" s="36"/>
      <c r="CT1440" s="36"/>
      <c r="CU1440" s="36"/>
      <c r="CV1440" s="36"/>
      <c r="CW1440" s="36"/>
      <c r="CX1440" s="36"/>
      <c r="CY1440" s="36"/>
      <c r="CZ1440" s="36"/>
      <c r="DA1440" s="36"/>
      <c r="DB1440" s="36"/>
      <c r="DC1440" s="36"/>
      <c r="DD1440" s="36"/>
      <c r="DE1440" s="36"/>
    </row>
    <row r="1441" spans="2:109" x14ac:dyDescent="0.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36"/>
      <c r="BN1441" s="36"/>
      <c r="BO1441" s="36"/>
      <c r="BP1441" s="36"/>
      <c r="BQ1441" s="36"/>
      <c r="BR1441" s="36"/>
      <c r="BS1441" s="36"/>
      <c r="BT1441" s="36"/>
      <c r="BU1441" s="36"/>
      <c r="BV1441" s="36"/>
      <c r="BW1441" s="36"/>
      <c r="BX1441" s="36"/>
      <c r="BY1441" s="36"/>
      <c r="BZ1441" s="36"/>
      <c r="CA1441" s="36"/>
      <c r="CB1441" s="36"/>
      <c r="CC1441" s="36"/>
      <c r="CD1441" s="36"/>
      <c r="CE1441" s="36"/>
      <c r="CF1441" s="36"/>
      <c r="CG1441" s="36"/>
      <c r="CH1441" s="36"/>
      <c r="CI1441" s="36"/>
      <c r="CJ1441" s="36"/>
      <c r="CK1441" s="36"/>
      <c r="CL1441" s="36"/>
      <c r="CM1441" s="36"/>
      <c r="CN1441" s="36"/>
      <c r="CO1441" s="36"/>
      <c r="CP1441" s="36"/>
      <c r="CQ1441" s="36"/>
      <c r="CR1441" s="36"/>
      <c r="CS1441" s="36"/>
      <c r="CT1441" s="36"/>
      <c r="CU1441" s="36"/>
      <c r="CV1441" s="36"/>
      <c r="CW1441" s="36"/>
      <c r="CX1441" s="36"/>
      <c r="CY1441" s="36"/>
      <c r="CZ1441" s="36"/>
      <c r="DA1441" s="36"/>
      <c r="DB1441" s="36"/>
      <c r="DC1441" s="36"/>
      <c r="DD1441" s="36"/>
      <c r="DE1441" s="36"/>
    </row>
    <row r="1442" spans="2:109" x14ac:dyDescent="0.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F1442" s="36"/>
      <c r="AG1442" s="36"/>
      <c r="AH1442" s="36"/>
      <c r="AI1442" s="36"/>
      <c r="AJ1442" s="36"/>
      <c r="AK1442" s="36"/>
      <c r="AL1442" s="36"/>
      <c r="AM1442" s="36"/>
      <c r="AN1442" s="36"/>
      <c r="AO1442" s="36"/>
      <c r="AP1442" s="36"/>
      <c r="AQ1442" s="36"/>
      <c r="AR1442" s="36"/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  <c r="BG1442" s="36"/>
      <c r="BH1442" s="36"/>
      <c r="BI1442" s="36"/>
      <c r="BJ1442" s="36"/>
      <c r="BK1442" s="36"/>
      <c r="BL1442" s="36"/>
      <c r="BM1442" s="36"/>
      <c r="BN1442" s="36"/>
      <c r="BO1442" s="36"/>
      <c r="BP1442" s="36"/>
      <c r="BQ1442" s="36"/>
      <c r="BR1442" s="36"/>
      <c r="BS1442" s="36"/>
      <c r="BT1442" s="36"/>
      <c r="BU1442" s="36"/>
      <c r="BV1442" s="36"/>
      <c r="BW1442" s="36"/>
      <c r="BX1442" s="36"/>
      <c r="BY1442" s="36"/>
      <c r="BZ1442" s="36"/>
      <c r="CA1442" s="36"/>
      <c r="CB1442" s="36"/>
      <c r="CC1442" s="36"/>
      <c r="CD1442" s="36"/>
      <c r="CE1442" s="36"/>
      <c r="CF1442" s="36"/>
      <c r="CG1442" s="36"/>
      <c r="CH1442" s="36"/>
      <c r="CI1442" s="36"/>
      <c r="CJ1442" s="36"/>
      <c r="CK1442" s="36"/>
      <c r="CL1442" s="36"/>
      <c r="CM1442" s="36"/>
      <c r="CN1442" s="36"/>
      <c r="CO1442" s="36"/>
      <c r="CP1442" s="36"/>
      <c r="CQ1442" s="36"/>
      <c r="CR1442" s="36"/>
      <c r="CS1442" s="36"/>
      <c r="CT1442" s="36"/>
      <c r="CU1442" s="36"/>
      <c r="CV1442" s="36"/>
      <c r="CW1442" s="36"/>
      <c r="CX1442" s="36"/>
      <c r="CY1442" s="36"/>
      <c r="CZ1442" s="36"/>
      <c r="DA1442" s="36"/>
      <c r="DB1442" s="36"/>
      <c r="DC1442" s="36"/>
      <c r="DD1442" s="36"/>
      <c r="DE1442" s="36"/>
    </row>
    <row r="1443" spans="2:109" x14ac:dyDescent="0.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  <c r="BG1443" s="36"/>
      <c r="BH1443" s="36"/>
      <c r="BI1443" s="36"/>
      <c r="BJ1443" s="36"/>
      <c r="BK1443" s="36"/>
      <c r="BL1443" s="36"/>
      <c r="BM1443" s="36"/>
      <c r="BN1443" s="36"/>
      <c r="BO1443" s="36"/>
      <c r="BP1443" s="36"/>
      <c r="BQ1443" s="36"/>
      <c r="BR1443" s="36"/>
      <c r="BS1443" s="36"/>
      <c r="BT1443" s="36"/>
      <c r="BU1443" s="36"/>
      <c r="BV1443" s="36"/>
      <c r="BW1443" s="36"/>
      <c r="BX1443" s="36"/>
      <c r="BY1443" s="36"/>
      <c r="BZ1443" s="36"/>
      <c r="CA1443" s="36"/>
      <c r="CB1443" s="36"/>
      <c r="CC1443" s="36"/>
      <c r="CD1443" s="36"/>
      <c r="CE1443" s="36"/>
      <c r="CF1443" s="36"/>
      <c r="CG1443" s="36"/>
      <c r="CH1443" s="36"/>
      <c r="CI1443" s="36"/>
      <c r="CJ1443" s="36"/>
      <c r="CK1443" s="36"/>
      <c r="CL1443" s="36"/>
      <c r="CM1443" s="36"/>
      <c r="CN1443" s="36"/>
      <c r="CO1443" s="36"/>
      <c r="CP1443" s="36"/>
      <c r="CQ1443" s="36"/>
      <c r="CR1443" s="36"/>
      <c r="CS1443" s="36"/>
      <c r="CT1443" s="36"/>
      <c r="CU1443" s="36"/>
      <c r="CV1443" s="36"/>
      <c r="CW1443" s="36"/>
      <c r="CX1443" s="36"/>
      <c r="CY1443" s="36"/>
      <c r="CZ1443" s="36"/>
      <c r="DA1443" s="36"/>
      <c r="DB1443" s="36"/>
      <c r="DC1443" s="36"/>
      <c r="DD1443" s="36"/>
      <c r="DE1443" s="36"/>
    </row>
    <row r="1444" spans="2:109" x14ac:dyDescent="0.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6"/>
      <c r="BN1444" s="36"/>
      <c r="BO1444" s="36"/>
      <c r="BP1444" s="36"/>
      <c r="BQ1444" s="36"/>
      <c r="BR1444" s="36"/>
      <c r="BS1444" s="36"/>
      <c r="BT1444" s="36"/>
      <c r="BU1444" s="36"/>
      <c r="BV1444" s="36"/>
      <c r="BW1444" s="36"/>
      <c r="BX1444" s="36"/>
      <c r="BY1444" s="36"/>
      <c r="BZ1444" s="36"/>
      <c r="CA1444" s="36"/>
      <c r="CB1444" s="36"/>
      <c r="CC1444" s="36"/>
      <c r="CD1444" s="36"/>
      <c r="CE1444" s="36"/>
      <c r="CF1444" s="36"/>
      <c r="CG1444" s="36"/>
      <c r="CH1444" s="36"/>
      <c r="CI1444" s="36"/>
      <c r="CJ1444" s="36"/>
      <c r="CK1444" s="36"/>
      <c r="CL1444" s="36"/>
      <c r="CM1444" s="36"/>
      <c r="CN1444" s="36"/>
      <c r="CO1444" s="36"/>
      <c r="CP1444" s="36"/>
      <c r="CQ1444" s="36"/>
      <c r="CR1444" s="36"/>
      <c r="CS1444" s="36"/>
      <c r="CT1444" s="36"/>
      <c r="CU1444" s="36"/>
      <c r="CV1444" s="36"/>
      <c r="CW1444" s="36"/>
      <c r="CX1444" s="36"/>
      <c r="CY1444" s="36"/>
      <c r="CZ1444" s="36"/>
      <c r="DA1444" s="36"/>
      <c r="DB1444" s="36"/>
      <c r="DC1444" s="36"/>
      <c r="DD1444" s="36"/>
      <c r="DE1444" s="36"/>
    </row>
    <row r="1445" spans="2:109" x14ac:dyDescent="0.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36"/>
      <c r="BN1445" s="36"/>
      <c r="BO1445" s="36"/>
      <c r="BP1445" s="36"/>
      <c r="BQ1445" s="36"/>
      <c r="BR1445" s="36"/>
      <c r="BS1445" s="36"/>
      <c r="BT1445" s="36"/>
      <c r="BU1445" s="36"/>
      <c r="BV1445" s="36"/>
      <c r="BW1445" s="36"/>
      <c r="BX1445" s="36"/>
      <c r="BY1445" s="36"/>
      <c r="BZ1445" s="36"/>
      <c r="CA1445" s="36"/>
      <c r="CB1445" s="36"/>
      <c r="CC1445" s="36"/>
      <c r="CD1445" s="36"/>
      <c r="CE1445" s="36"/>
      <c r="CF1445" s="36"/>
      <c r="CG1445" s="36"/>
      <c r="CH1445" s="36"/>
      <c r="CI1445" s="36"/>
      <c r="CJ1445" s="36"/>
      <c r="CK1445" s="36"/>
      <c r="CL1445" s="36"/>
      <c r="CM1445" s="36"/>
      <c r="CN1445" s="36"/>
      <c r="CO1445" s="36"/>
      <c r="CP1445" s="36"/>
      <c r="CQ1445" s="36"/>
      <c r="CR1445" s="36"/>
      <c r="CS1445" s="36"/>
      <c r="CT1445" s="36"/>
      <c r="CU1445" s="36"/>
      <c r="CV1445" s="36"/>
      <c r="CW1445" s="36"/>
      <c r="CX1445" s="36"/>
      <c r="CY1445" s="36"/>
      <c r="CZ1445" s="36"/>
      <c r="DA1445" s="36"/>
      <c r="DB1445" s="36"/>
      <c r="DC1445" s="36"/>
      <c r="DD1445" s="36"/>
      <c r="DE1445" s="36"/>
    </row>
    <row r="1446" spans="2:109" x14ac:dyDescent="0.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F1446" s="36"/>
      <c r="AG1446" s="36"/>
      <c r="AH1446" s="36"/>
      <c r="AI1446" s="36"/>
      <c r="AJ1446" s="36"/>
      <c r="AK1446" s="36"/>
      <c r="AL1446" s="36"/>
      <c r="AM1446" s="36"/>
      <c r="AN1446" s="36"/>
      <c r="AO1446" s="36"/>
      <c r="AP1446" s="36"/>
      <c r="AQ1446" s="36"/>
      <c r="AR1446" s="36"/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  <c r="BG1446" s="36"/>
      <c r="BH1446" s="36"/>
      <c r="BI1446" s="36"/>
      <c r="BJ1446" s="36"/>
      <c r="BK1446" s="36"/>
      <c r="BL1446" s="36"/>
      <c r="BM1446" s="36"/>
      <c r="BN1446" s="36"/>
      <c r="BO1446" s="36"/>
      <c r="BP1446" s="36"/>
      <c r="BQ1446" s="36"/>
      <c r="BR1446" s="36"/>
      <c r="BS1446" s="36"/>
      <c r="BT1446" s="36"/>
      <c r="BU1446" s="36"/>
      <c r="BV1446" s="36"/>
      <c r="BW1446" s="36"/>
      <c r="BX1446" s="36"/>
      <c r="BY1446" s="36"/>
      <c r="BZ1446" s="36"/>
      <c r="CA1446" s="36"/>
      <c r="CB1446" s="36"/>
      <c r="CC1446" s="36"/>
      <c r="CD1446" s="36"/>
      <c r="CE1446" s="36"/>
      <c r="CF1446" s="36"/>
      <c r="CG1446" s="36"/>
      <c r="CH1446" s="36"/>
      <c r="CI1446" s="36"/>
      <c r="CJ1446" s="36"/>
      <c r="CK1446" s="36"/>
      <c r="CL1446" s="36"/>
      <c r="CM1446" s="36"/>
      <c r="CN1446" s="36"/>
      <c r="CO1446" s="36"/>
      <c r="CP1446" s="36"/>
      <c r="CQ1446" s="36"/>
      <c r="CR1446" s="36"/>
      <c r="CS1446" s="36"/>
      <c r="CT1446" s="36"/>
      <c r="CU1446" s="36"/>
      <c r="CV1446" s="36"/>
      <c r="CW1446" s="36"/>
      <c r="CX1446" s="36"/>
      <c r="CY1446" s="36"/>
      <c r="CZ1446" s="36"/>
      <c r="DA1446" s="36"/>
      <c r="DB1446" s="36"/>
      <c r="DC1446" s="36"/>
      <c r="DD1446" s="36"/>
      <c r="DE1446" s="36"/>
    </row>
    <row r="1447" spans="2:109" x14ac:dyDescent="0.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36"/>
      <c r="BN1447" s="36"/>
      <c r="BO1447" s="36"/>
      <c r="BP1447" s="36"/>
      <c r="BQ1447" s="36"/>
      <c r="BR1447" s="36"/>
      <c r="BS1447" s="36"/>
      <c r="BT1447" s="36"/>
      <c r="BU1447" s="36"/>
      <c r="BV1447" s="36"/>
      <c r="BW1447" s="36"/>
      <c r="BX1447" s="36"/>
      <c r="BY1447" s="36"/>
      <c r="BZ1447" s="36"/>
      <c r="CA1447" s="36"/>
      <c r="CB1447" s="36"/>
      <c r="CC1447" s="36"/>
      <c r="CD1447" s="36"/>
      <c r="CE1447" s="36"/>
      <c r="CF1447" s="36"/>
      <c r="CG1447" s="36"/>
      <c r="CH1447" s="36"/>
      <c r="CI1447" s="36"/>
      <c r="CJ1447" s="36"/>
      <c r="CK1447" s="36"/>
      <c r="CL1447" s="36"/>
      <c r="CM1447" s="36"/>
      <c r="CN1447" s="36"/>
      <c r="CO1447" s="36"/>
      <c r="CP1447" s="36"/>
      <c r="CQ1447" s="36"/>
      <c r="CR1447" s="36"/>
      <c r="CS1447" s="36"/>
      <c r="CT1447" s="36"/>
      <c r="CU1447" s="36"/>
      <c r="CV1447" s="36"/>
      <c r="CW1447" s="36"/>
      <c r="CX1447" s="36"/>
      <c r="CY1447" s="36"/>
      <c r="CZ1447" s="36"/>
      <c r="DA1447" s="36"/>
      <c r="DB1447" s="36"/>
      <c r="DC1447" s="36"/>
      <c r="DD1447" s="36"/>
      <c r="DE1447" s="36"/>
    </row>
    <row r="1448" spans="2:109" x14ac:dyDescent="0.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36"/>
      <c r="BN1448" s="36"/>
      <c r="BO1448" s="36"/>
      <c r="BP1448" s="36"/>
      <c r="BQ1448" s="36"/>
      <c r="BR1448" s="36"/>
      <c r="BS1448" s="36"/>
      <c r="BT1448" s="36"/>
      <c r="BU1448" s="36"/>
      <c r="BV1448" s="36"/>
      <c r="BW1448" s="36"/>
      <c r="BX1448" s="36"/>
      <c r="BY1448" s="36"/>
      <c r="BZ1448" s="36"/>
      <c r="CA1448" s="36"/>
      <c r="CB1448" s="36"/>
      <c r="CC1448" s="36"/>
      <c r="CD1448" s="36"/>
      <c r="CE1448" s="36"/>
      <c r="CF1448" s="36"/>
      <c r="CG1448" s="36"/>
      <c r="CH1448" s="36"/>
      <c r="CI1448" s="36"/>
      <c r="CJ1448" s="36"/>
      <c r="CK1448" s="36"/>
      <c r="CL1448" s="36"/>
      <c r="CM1448" s="36"/>
      <c r="CN1448" s="36"/>
      <c r="CO1448" s="36"/>
      <c r="CP1448" s="36"/>
      <c r="CQ1448" s="36"/>
      <c r="CR1448" s="36"/>
      <c r="CS1448" s="36"/>
      <c r="CT1448" s="36"/>
      <c r="CU1448" s="36"/>
      <c r="CV1448" s="36"/>
      <c r="CW1448" s="36"/>
      <c r="CX1448" s="36"/>
      <c r="CY1448" s="36"/>
      <c r="CZ1448" s="36"/>
      <c r="DA1448" s="36"/>
      <c r="DB1448" s="36"/>
      <c r="DC1448" s="36"/>
      <c r="DD1448" s="36"/>
      <c r="DE1448" s="36"/>
    </row>
    <row r="1449" spans="2:109" x14ac:dyDescent="0.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  <c r="AB1449" s="36"/>
      <c r="AC1449" s="36"/>
      <c r="AD1449" s="36"/>
      <c r="AE1449" s="36"/>
      <c r="AF1449" s="36"/>
      <c r="AG1449" s="36"/>
      <c r="AH1449" s="36"/>
      <c r="AI1449" s="36"/>
      <c r="AJ1449" s="36"/>
      <c r="AK1449" s="36"/>
      <c r="AL1449" s="36"/>
      <c r="AM1449" s="36"/>
      <c r="AN1449" s="36"/>
      <c r="AO1449" s="36"/>
      <c r="AP1449" s="36"/>
      <c r="AQ1449" s="36"/>
      <c r="AR1449" s="36"/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  <c r="BG1449" s="36"/>
      <c r="BH1449" s="36"/>
      <c r="BI1449" s="36"/>
      <c r="BJ1449" s="36"/>
      <c r="BK1449" s="36"/>
      <c r="BL1449" s="36"/>
      <c r="BM1449" s="36"/>
      <c r="BN1449" s="36"/>
      <c r="BO1449" s="36"/>
      <c r="BP1449" s="36"/>
      <c r="BQ1449" s="36"/>
      <c r="BR1449" s="36"/>
      <c r="BS1449" s="36"/>
      <c r="BT1449" s="36"/>
      <c r="BU1449" s="36"/>
      <c r="BV1449" s="36"/>
      <c r="BW1449" s="36"/>
      <c r="BX1449" s="36"/>
      <c r="BY1449" s="36"/>
      <c r="BZ1449" s="36"/>
      <c r="CA1449" s="36"/>
      <c r="CB1449" s="36"/>
      <c r="CC1449" s="36"/>
      <c r="CD1449" s="36"/>
      <c r="CE1449" s="36"/>
      <c r="CF1449" s="36"/>
      <c r="CG1449" s="36"/>
      <c r="CH1449" s="36"/>
      <c r="CI1449" s="36"/>
      <c r="CJ1449" s="36"/>
      <c r="CK1449" s="36"/>
      <c r="CL1449" s="36"/>
      <c r="CM1449" s="36"/>
      <c r="CN1449" s="36"/>
      <c r="CO1449" s="36"/>
      <c r="CP1449" s="36"/>
      <c r="CQ1449" s="36"/>
      <c r="CR1449" s="36"/>
      <c r="CS1449" s="36"/>
      <c r="CT1449" s="36"/>
      <c r="CU1449" s="36"/>
      <c r="CV1449" s="36"/>
      <c r="CW1449" s="36"/>
      <c r="CX1449" s="36"/>
      <c r="CY1449" s="36"/>
      <c r="CZ1449" s="36"/>
      <c r="DA1449" s="36"/>
      <c r="DB1449" s="36"/>
      <c r="DC1449" s="36"/>
      <c r="DD1449" s="36"/>
      <c r="DE1449" s="36"/>
    </row>
    <row r="1450" spans="2:109" x14ac:dyDescent="0.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F1450" s="36"/>
      <c r="AG1450" s="36"/>
      <c r="AH1450" s="36"/>
      <c r="AI1450" s="36"/>
      <c r="AJ1450" s="36"/>
      <c r="AK1450" s="36"/>
      <c r="AL1450" s="36"/>
      <c r="AM1450" s="36"/>
      <c r="AN1450" s="36"/>
      <c r="AO1450" s="36"/>
      <c r="AP1450" s="36"/>
      <c r="AQ1450" s="36"/>
      <c r="AR1450" s="36"/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  <c r="BG1450" s="36"/>
      <c r="BH1450" s="36"/>
      <c r="BI1450" s="36"/>
      <c r="BJ1450" s="36"/>
      <c r="BK1450" s="36"/>
      <c r="BL1450" s="36"/>
      <c r="BM1450" s="36"/>
      <c r="BN1450" s="36"/>
      <c r="BO1450" s="36"/>
      <c r="BP1450" s="36"/>
      <c r="BQ1450" s="36"/>
      <c r="BR1450" s="36"/>
      <c r="BS1450" s="36"/>
      <c r="BT1450" s="36"/>
      <c r="BU1450" s="36"/>
      <c r="BV1450" s="36"/>
      <c r="BW1450" s="36"/>
      <c r="BX1450" s="36"/>
      <c r="BY1450" s="36"/>
      <c r="BZ1450" s="36"/>
      <c r="CA1450" s="36"/>
      <c r="CB1450" s="36"/>
      <c r="CC1450" s="36"/>
      <c r="CD1450" s="36"/>
      <c r="CE1450" s="36"/>
      <c r="CF1450" s="36"/>
      <c r="CG1450" s="36"/>
      <c r="CH1450" s="36"/>
      <c r="CI1450" s="36"/>
      <c r="CJ1450" s="36"/>
      <c r="CK1450" s="36"/>
      <c r="CL1450" s="36"/>
      <c r="CM1450" s="36"/>
      <c r="CN1450" s="36"/>
      <c r="CO1450" s="36"/>
      <c r="CP1450" s="36"/>
      <c r="CQ1450" s="36"/>
      <c r="CR1450" s="36"/>
      <c r="CS1450" s="36"/>
      <c r="CT1450" s="36"/>
      <c r="CU1450" s="36"/>
      <c r="CV1450" s="36"/>
      <c r="CW1450" s="36"/>
      <c r="CX1450" s="36"/>
      <c r="CY1450" s="36"/>
      <c r="CZ1450" s="36"/>
      <c r="DA1450" s="36"/>
      <c r="DB1450" s="36"/>
      <c r="DC1450" s="36"/>
      <c r="DD1450" s="36"/>
      <c r="DE1450" s="36"/>
    </row>
    <row r="1451" spans="2:109" x14ac:dyDescent="0.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36"/>
      <c r="BN1451" s="36"/>
      <c r="BO1451" s="36"/>
      <c r="BP1451" s="36"/>
      <c r="BQ1451" s="36"/>
      <c r="BR1451" s="36"/>
      <c r="BS1451" s="36"/>
      <c r="BT1451" s="36"/>
      <c r="BU1451" s="36"/>
      <c r="BV1451" s="36"/>
      <c r="BW1451" s="36"/>
      <c r="BX1451" s="36"/>
      <c r="BY1451" s="36"/>
      <c r="BZ1451" s="36"/>
      <c r="CA1451" s="36"/>
      <c r="CB1451" s="36"/>
      <c r="CC1451" s="36"/>
      <c r="CD1451" s="36"/>
      <c r="CE1451" s="36"/>
      <c r="CF1451" s="36"/>
      <c r="CG1451" s="36"/>
      <c r="CH1451" s="36"/>
      <c r="CI1451" s="36"/>
      <c r="CJ1451" s="36"/>
      <c r="CK1451" s="36"/>
      <c r="CL1451" s="36"/>
      <c r="CM1451" s="36"/>
      <c r="CN1451" s="36"/>
      <c r="CO1451" s="36"/>
      <c r="CP1451" s="36"/>
      <c r="CQ1451" s="36"/>
      <c r="CR1451" s="36"/>
      <c r="CS1451" s="36"/>
      <c r="CT1451" s="36"/>
      <c r="CU1451" s="36"/>
      <c r="CV1451" s="36"/>
      <c r="CW1451" s="36"/>
      <c r="CX1451" s="36"/>
      <c r="CY1451" s="36"/>
      <c r="CZ1451" s="36"/>
      <c r="DA1451" s="36"/>
      <c r="DB1451" s="36"/>
      <c r="DC1451" s="36"/>
      <c r="DD1451" s="36"/>
      <c r="DE1451" s="36"/>
    </row>
    <row r="1452" spans="2:109" x14ac:dyDescent="0.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F1452" s="36"/>
      <c r="AG1452" s="36"/>
      <c r="AH1452" s="36"/>
      <c r="AI1452" s="36"/>
      <c r="AJ1452" s="36"/>
      <c r="AK1452" s="36"/>
      <c r="AL1452" s="36"/>
      <c r="AM1452" s="36"/>
      <c r="AN1452" s="36"/>
      <c r="AO1452" s="36"/>
      <c r="AP1452" s="36"/>
      <c r="AQ1452" s="36"/>
      <c r="AR1452" s="36"/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  <c r="BG1452" s="36"/>
      <c r="BH1452" s="36"/>
      <c r="BI1452" s="36"/>
      <c r="BJ1452" s="36"/>
      <c r="BK1452" s="36"/>
      <c r="BL1452" s="36"/>
      <c r="BM1452" s="36"/>
      <c r="BN1452" s="36"/>
      <c r="BO1452" s="36"/>
      <c r="BP1452" s="36"/>
      <c r="BQ1452" s="36"/>
      <c r="BR1452" s="36"/>
      <c r="BS1452" s="36"/>
      <c r="BT1452" s="36"/>
      <c r="BU1452" s="36"/>
      <c r="BV1452" s="36"/>
      <c r="BW1452" s="36"/>
      <c r="BX1452" s="36"/>
      <c r="BY1452" s="36"/>
      <c r="BZ1452" s="36"/>
      <c r="CA1452" s="36"/>
      <c r="CB1452" s="36"/>
      <c r="CC1452" s="36"/>
      <c r="CD1452" s="36"/>
      <c r="CE1452" s="36"/>
      <c r="CF1452" s="36"/>
      <c r="CG1452" s="36"/>
      <c r="CH1452" s="36"/>
      <c r="CI1452" s="36"/>
      <c r="CJ1452" s="36"/>
      <c r="CK1452" s="36"/>
      <c r="CL1452" s="36"/>
      <c r="CM1452" s="36"/>
      <c r="CN1452" s="36"/>
      <c r="CO1452" s="36"/>
      <c r="CP1452" s="36"/>
      <c r="CQ1452" s="36"/>
      <c r="CR1452" s="36"/>
      <c r="CS1452" s="36"/>
      <c r="CT1452" s="36"/>
      <c r="CU1452" s="36"/>
      <c r="CV1452" s="36"/>
      <c r="CW1452" s="36"/>
      <c r="CX1452" s="36"/>
      <c r="CY1452" s="36"/>
      <c r="CZ1452" s="36"/>
      <c r="DA1452" s="36"/>
      <c r="DB1452" s="36"/>
      <c r="DC1452" s="36"/>
      <c r="DD1452" s="36"/>
      <c r="DE1452" s="36"/>
    </row>
    <row r="1453" spans="2:109" x14ac:dyDescent="0.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6"/>
      <c r="BN1453" s="36"/>
      <c r="BO1453" s="36"/>
      <c r="BP1453" s="36"/>
      <c r="BQ1453" s="36"/>
      <c r="BR1453" s="36"/>
      <c r="BS1453" s="36"/>
      <c r="BT1453" s="36"/>
      <c r="BU1453" s="36"/>
      <c r="BV1453" s="36"/>
      <c r="BW1453" s="36"/>
      <c r="BX1453" s="36"/>
      <c r="BY1453" s="36"/>
      <c r="BZ1453" s="36"/>
      <c r="CA1453" s="36"/>
      <c r="CB1453" s="36"/>
      <c r="CC1453" s="36"/>
      <c r="CD1453" s="36"/>
      <c r="CE1453" s="36"/>
      <c r="CF1453" s="36"/>
      <c r="CG1453" s="36"/>
      <c r="CH1453" s="36"/>
      <c r="CI1453" s="36"/>
      <c r="CJ1453" s="36"/>
      <c r="CK1453" s="36"/>
      <c r="CL1453" s="36"/>
      <c r="CM1453" s="36"/>
      <c r="CN1453" s="36"/>
      <c r="CO1453" s="36"/>
      <c r="CP1453" s="36"/>
      <c r="CQ1453" s="36"/>
      <c r="CR1453" s="36"/>
      <c r="CS1453" s="36"/>
      <c r="CT1453" s="36"/>
      <c r="CU1453" s="36"/>
      <c r="CV1453" s="36"/>
      <c r="CW1453" s="36"/>
      <c r="CX1453" s="36"/>
      <c r="CY1453" s="36"/>
      <c r="CZ1453" s="36"/>
      <c r="DA1453" s="36"/>
      <c r="DB1453" s="36"/>
      <c r="DC1453" s="36"/>
      <c r="DD1453" s="36"/>
      <c r="DE1453" s="36"/>
    </row>
    <row r="1454" spans="2:109" x14ac:dyDescent="0.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36"/>
      <c r="BN1454" s="36"/>
      <c r="BO1454" s="36"/>
      <c r="BP1454" s="36"/>
      <c r="BQ1454" s="36"/>
      <c r="BR1454" s="36"/>
      <c r="BS1454" s="36"/>
      <c r="BT1454" s="36"/>
      <c r="BU1454" s="36"/>
      <c r="BV1454" s="36"/>
      <c r="BW1454" s="36"/>
      <c r="BX1454" s="36"/>
      <c r="BY1454" s="36"/>
      <c r="BZ1454" s="36"/>
      <c r="CA1454" s="36"/>
      <c r="CB1454" s="36"/>
      <c r="CC1454" s="36"/>
      <c r="CD1454" s="36"/>
      <c r="CE1454" s="36"/>
      <c r="CF1454" s="36"/>
      <c r="CG1454" s="36"/>
      <c r="CH1454" s="36"/>
      <c r="CI1454" s="36"/>
      <c r="CJ1454" s="36"/>
      <c r="CK1454" s="36"/>
      <c r="CL1454" s="36"/>
      <c r="CM1454" s="36"/>
      <c r="CN1454" s="36"/>
      <c r="CO1454" s="36"/>
      <c r="CP1454" s="36"/>
      <c r="CQ1454" s="36"/>
      <c r="CR1454" s="36"/>
      <c r="CS1454" s="36"/>
      <c r="CT1454" s="36"/>
      <c r="CU1454" s="36"/>
      <c r="CV1454" s="36"/>
      <c r="CW1454" s="36"/>
      <c r="CX1454" s="36"/>
      <c r="CY1454" s="36"/>
      <c r="CZ1454" s="36"/>
      <c r="DA1454" s="36"/>
      <c r="DB1454" s="36"/>
      <c r="DC1454" s="36"/>
      <c r="DD1454" s="36"/>
      <c r="DE1454" s="36"/>
    </row>
    <row r="1455" spans="2:109" x14ac:dyDescent="0.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  <c r="AB1455" s="36"/>
      <c r="AC1455" s="36"/>
      <c r="AD1455" s="36"/>
      <c r="AE1455" s="36"/>
      <c r="AF1455" s="36"/>
      <c r="AG1455" s="36"/>
      <c r="AH1455" s="36"/>
      <c r="AI1455" s="36"/>
      <c r="AJ1455" s="36"/>
      <c r="AK1455" s="36"/>
      <c r="AL1455" s="36"/>
      <c r="AM1455" s="36"/>
      <c r="AN1455" s="36"/>
      <c r="AO1455" s="36"/>
      <c r="AP1455" s="36"/>
      <c r="AQ1455" s="36"/>
      <c r="AR1455" s="36"/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  <c r="BG1455" s="36"/>
      <c r="BH1455" s="36"/>
      <c r="BI1455" s="36"/>
      <c r="BJ1455" s="36"/>
      <c r="BK1455" s="36"/>
      <c r="BL1455" s="36"/>
      <c r="BM1455" s="36"/>
      <c r="BN1455" s="36"/>
      <c r="BO1455" s="36"/>
      <c r="BP1455" s="36"/>
      <c r="BQ1455" s="36"/>
      <c r="BR1455" s="36"/>
      <c r="BS1455" s="36"/>
      <c r="BT1455" s="36"/>
      <c r="BU1455" s="36"/>
      <c r="BV1455" s="36"/>
      <c r="BW1455" s="36"/>
      <c r="BX1455" s="36"/>
      <c r="BY1455" s="36"/>
      <c r="BZ1455" s="36"/>
      <c r="CA1455" s="36"/>
      <c r="CB1455" s="36"/>
      <c r="CC1455" s="36"/>
      <c r="CD1455" s="36"/>
      <c r="CE1455" s="36"/>
      <c r="CF1455" s="36"/>
      <c r="CG1455" s="36"/>
      <c r="CH1455" s="36"/>
      <c r="CI1455" s="36"/>
      <c r="CJ1455" s="36"/>
      <c r="CK1455" s="36"/>
      <c r="CL1455" s="36"/>
      <c r="CM1455" s="36"/>
      <c r="CN1455" s="36"/>
      <c r="CO1455" s="36"/>
      <c r="CP1455" s="36"/>
      <c r="CQ1455" s="36"/>
      <c r="CR1455" s="36"/>
      <c r="CS1455" s="36"/>
      <c r="CT1455" s="36"/>
      <c r="CU1455" s="36"/>
      <c r="CV1455" s="36"/>
      <c r="CW1455" s="36"/>
      <c r="CX1455" s="36"/>
      <c r="CY1455" s="36"/>
      <c r="CZ1455" s="36"/>
      <c r="DA1455" s="36"/>
      <c r="DB1455" s="36"/>
      <c r="DC1455" s="36"/>
      <c r="DD1455" s="36"/>
      <c r="DE1455" s="36"/>
    </row>
    <row r="1456" spans="2:109" x14ac:dyDescent="0.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  <c r="AB1456" s="36"/>
      <c r="AC1456" s="36"/>
      <c r="AD1456" s="36"/>
      <c r="AE1456" s="36"/>
      <c r="AF1456" s="36"/>
      <c r="AG1456" s="36"/>
      <c r="AH1456" s="36"/>
      <c r="AI1456" s="36"/>
      <c r="AJ1456" s="36"/>
      <c r="AK1456" s="36"/>
      <c r="AL1456" s="36"/>
      <c r="AM1456" s="36"/>
      <c r="AN1456" s="36"/>
      <c r="AO1456" s="36"/>
      <c r="AP1456" s="36"/>
      <c r="AQ1456" s="36"/>
      <c r="AR1456" s="36"/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  <c r="BG1456" s="36"/>
      <c r="BH1456" s="36"/>
      <c r="BI1456" s="36"/>
      <c r="BJ1456" s="36"/>
      <c r="BK1456" s="36"/>
      <c r="BL1456" s="36"/>
      <c r="BM1456" s="36"/>
      <c r="BN1456" s="36"/>
      <c r="BO1456" s="36"/>
      <c r="BP1456" s="36"/>
      <c r="BQ1456" s="36"/>
      <c r="BR1456" s="36"/>
      <c r="BS1456" s="36"/>
      <c r="BT1456" s="36"/>
      <c r="BU1456" s="36"/>
      <c r="BV1456" s="36"/>
      <c r="BW1456" s="36"/>
      <c r="BX1456" s="36"/>
      <c r="BY1456" s="36"/>
      <c r="BZ1456" s="36"/>
      <c r="CA1456" s="36"/>
      <c r="CB1456" s="36"/>
      <c r="CC1456" s="36"/>
      <c r="CD1456" s="36"/>
      <c r="CE1456" s="36"/>
      <c r="CF1456" s="36"/>
      <c r="CG1456" s="36"/>
      <c r="CH1456" s="36"/>
      <c r="CI1456" s="36"/>
      <c r="CJ1456" s="36"/>
      <c r="CK1456" s="36"/>
      <c r="CL1456" s="36"/>
      <c r="CM1456" s="36"/>
      <c r="CN1456" s="36"/>
      <c r="CO1456" s="36"/>
      <c r="CP1456" s="36"/>
      <c r="CQ1456" s="36"/>
      <c r="CR1456" s="36"/>
      <c r="CS1456" s="36"/>
      <c r="CT1456" s="36"/>
      <c r="CU1456" s="36"/>
      <c r="CV1456" s="36"/>
      <c r="CW1456" s="36"/>
      <c r="CX1456" s="36"/>
      <c r="CY1456" s="36"/>
      <c r="CZ1456" s="36"/>
      <c r="DA1456" s="36"/>
      <c r="DB1456" s="36"/>
      <c r="DC1456" s="36"/>
      <c r="DD1456" s="36"/>
      <c r="DE1456" s="36"/>
    </row>
    <row r="1457" spans="2:109" x14ac:dyDescent="0.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6"/>
      <c r="BN1457" s="36"/>
      <c r="BO1457" s="36"/>
      <c r="BP1457" s="36"/>
      <c r="BQ1457" s="36"/>
      <c r="BR1457" s="36"/>
      <c r="BS1457" s="36"/>
      <c r="BT1457" s="36"/>
      <c r="BU1457" s="36"/>
      <c r="BV1457" s="36"/>
      <c r="BW1457" s="36"/>
      <c r="BX1457" s="36"/>
      <c r="BY1457" s="36"/>
      <c r="BZ1457" s="36"/>
      <c r="CA1457" s="36"/>
      <c r="CB1457" s="36"/>
      <c r="CC1457" s="36"/>
      <c r="CD1457" s="36"/>
      <c r="CE1457" s="36"/>
      <c r="CF1457" s="36"/>
      <c r="CG1457" s="36"/>
      <c r="CH1457" s="36"/>
      <c r="CI1457" s="36"/>
      <c r="CJ1457" s="36"/>
      <c r="CK1457" s="36"/>
      <c r="CL1457" s="36"/>
      <c r="CM1457" s="36"/>
      <c r="CN1457" s="36"/>
      <c r="CO1457" s="36"/>
      <c r="CP1457" s="36"/>
      <c r="CQ1457" s="36"/>
      <c r="CR1457" s="36"/>
      <c r="CS1457" s="36"/>
      <c r="CT1457" s="36"/>
      <c r="CU1457" s="36"/>
      <c r="CV1457" s="36"/>
      <c r="CW1457" s="36"/>
      <c r="CX1457" s="36"/>
      <c r="CY1457" s="36"/>
      <c r="CZ1457" s="36"/>
      <c r="DA1457" s="36"/>
      <c r="DB1457" s="36"/>
      <c r="DC1457" s="36"/>
      <c r="DD1457" s="36"/>
      <c r="DE1457" s="36"/>
    </row>
    <row r="1458" spans="2:109" x14ac:dyDescent="0.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  <c r="AB1458" s="36"/>
      <c r="AC1458" s="36"/>
      <c r="AD1458" s="36"/>
      <c r="AE1458" s="36"/>
      <c r="AF1458" s="36"/>
      <c r="AG1458" s="36"/>
      <c r="AH1458" s="36"/>
      <c r="AI1458" s="36"/>
      <c r="AJ1458" s="36"/>
      <c r="AK1458" s="36"/>
      <c r="AL1458" s="36"/>
      <c r="AM1458" s="36"/>
      <c r="AN1458" s="36"/>
      <c r="AO1458" s="36"/>
      <c r="AP1458" s="36"/>
      <c r="AQ1458" s="36"/>
      <c r="AR1458" s="36"/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  <c r="BG1458" s="36"/>
      <c r="BH1458" s="36"/>
      <c r="BI1458" s="36"/>
      <c r="BJ1458" s="36"/>
      <c r="BK1458" s="36"/>
      <c r="BL1458" s="36"/>
      <c r="BM1458" s="36"/>
      <c r="BN1458" s="36"/>
      <c r="BO1458" s="36"/>
      <c r="BP1458" s="36"/>
      <c r="BQ1458" s="36"/>
      <c r="BR1458" s="36"/>
      <c r="BS1458" s="36"/>
      <c r="BT1458" s="36"/>
      <c r="BU1458" s="36"/>
      <c r="BV1458" s="36"/>
      <c r="BW1458" s="36"/>
      <c r="BX1458" s="36"/>
      <c r="BY1458" s="36"/>
      <c r="BZ1458" s="36"/>
      <c r="CA1458" s="36"/>
      <c r="CB1458" s="36"/>
      <c r="CC1458" s="36"/>
      <c r="CD1458" s="36"/>
      <c r="CE1458" s="36"/>
      <c r="CF1458" s="36"/>
      <c r="CG1458" s="36"/>
      <c r="CH1458" s="36"/>
      <c r="CI1458" s="36"/>
      <c r="CJ1458" s="36"/>
      <c r="CK1458" s="36"/>
      <c r="CL1458" s="36"/>
      <c r="CM1458" s="36"/>
      <c r="CN1458" s="36"/>
      <c r="CO1458" s="36"/>
      <c r="CP1458" s="36"/>
      <c r="CQ1458" s="36"/>
      <c r="CR1458" s="36"/>
      <c r="CS1458" s="36"/>
      <c r="CT1458" s="36"/>
      <c r="CU1458" s="36"/>
      <c r="CV1458" s="36"/>
      <c r="CW1458" s="36"/>
      <c r="CX1458" s="36"/>
      <c r="CY1458" s="36"/>
      <c r="CZ1458" s="36"/>
      <c r="DA1458" s="36"/>
      <c r="DB1458" s="36"/>
      <c r="DC1458" s="36"/>
      <c r="DD1458" s="36"/>
      <c r="DE1458" s="36"/>
    </row>
    <row r="1459" spans="2:109" x14ac:dyDescent="0.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  <c r="AB1459" s="36"/>
      <c r="AC1459" s="36"/>
      <c r="AD1459" s="36"/>
      <c r="AE1459" s="36"/>
      <c r="AF1459" s="36"/>
      <c r="AG1459" s="36"/>
      <c r="AH1459" s="36"/>
      <c r="AI1459" s="36"/>
      <c r="AJ1459" s="36"/>
      <c r="AK1459" s="36"/>
      <c r="AL1459" s="36"/>
      <c r="AM1459" s="36"/>
      <c r="AN1459" s="36"/>
      <c r="AO1459" s="36"/>
      <c r="AP1459" s="36"/>
      <c r="AQ1459" s="36"/>
      <c r="AR1459" s="36"/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  <c r="BG1459" s="36"/>
      <c r="BH1459" s="36"/>
      <c r="BI1459" s="36"/>
      <c r="BJ1459" s="36"/>
      <c r="BK1459" s="36"/>
      <c r="BL1459" s="36"/>
      <c r="BM1459" s="36"/>
      <c r="BN1459" s="36"/>
      <c r="BO1459" s="36"/>
      <c r="BP1459" s="36"/>
      <c r="BQ1459" s="36"/>
      <c r="BR1459" s="36"/>
      <c r="BS1459" s="36"/>
      <c r="BT1459" s="36"/>
      <c r="BU1459" s="36"/>
      <c r="BV1459" s="36"/>
      <c r="BW1459" s="36"/>
      <c r="BX1459" s="36"/>
      <c r="BY1459" s="36"/>
      <c r="BZ1459" s="36"/>
      <c r="CA1459" s="36"/>
      <c r="CB1459" s="36"/>
      <c r="CC1459" s="36"/>
      <c r="CD1459" s="36"/>
      <c r="CE1459" s="36"/>
      <c r="CF1459" s="36"/>
      <c r="CG1459" s="36"/>
      <c r="CH1459" s="36"/>
      <c r="CI1459" s="36"/>
      <c r="CJ1459" s="36"/>
      <c r="CK1459" s="36"/>
      <c r="CL1459" s="36"/>
      <c r="CM1459" s="36"/>
      <c r="CN1459" s="36"/>
      <c r="CO1459" s="36"/>
      <c r="CP1459" s="36"/>
      <c r="CQ1459" s="36"/>
      <c r="CR1459" s="36"/>
      <c r="CS1459" s="36"/>
      <c r="CT1459" s="36"/>
      <c r="CU1459" s="36"/>
      <c r="CV1459" s="36"/>
      <c r="CW1459" s="36"/>
      <c r="CX1459" s="36"/>
      <c r="CY1459" s="36"/>
      <c r="CZ1459" s="36"/>
      <c r="DA1459" s="36"/>
      <c r="DB1459" s="36"/>
      <c r="DC1459" s="36"/>
      <c r="DD1459" s="36"/>
      <c r="DE1459" s="36"/>
    </row>
    <row r="1460" spans="2:109" x14ac:dyDescent="0.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36"/>
      <c r="BN1460" s="36"/>
      <c r="BO1460" s="36"/>
      <c r="BP1460" s="36"/>
      <c r="BQ1460" s="36"/>
      <c r="BR1460" s="36"/>
      <c r="BS1460" s="36"/>
      <c r="BT1460" s="36"/>
      <c r="BU1460" s="36"/>
      <c r="BV1460" s="36"/>
      <c r="BW1460" s="36"/>
      <c r="BX1460" s="36"/>
      <c r="BY1460" s="36"/>
      <c r="BZ1460" s="36"/>
      <c r="CA1460" s="36"/>
      <c r="CB1460" s="36"/>
      <c r="CC1460" s="36"/>
      <c r="CD1460" s="36"/>
      <c r="CE1460" s="36"/>
      <c r="CF1460" s="36"/>
      <c r="CG1460" s="36"/>
      <c r="CH1460" s="36"/>
      <c r="CI1460" s="36"/>
      <c r="CJ1460" s="36"/>
      <c r="CK1460" s="36"/>
      <c r="CL1460" s="36"/>
      <c r="CM1460" s="36"/>
      <c r="CN1460" s="36"/>
      <c r="CO1460" s="36"/>
      <c r="CP1460" s="36"/>
      <c r="CQ1460" s="36"/>
      <c r="CR1460" s="36"/>
      <c r="CS1460" s="36"/>
      <c r="CT1460" s="36"/>
      <c r="CU1460" s="36"/>
      <c r="CV1460" s="36"/>
      <c r="CW1460" s="36"/>
      <c r="CX1460" s="36"/>
      <c r="CY1460" s="36"/>
      <c r="CZ1460" s="36"/>
      <c r="DA1460" s="36"/>
      <c r="DB1460" s="36"/>
      <c r="DC1460" s="36"/>
      <c r="DD1460" s="36"/>
      <c r="DE1460" s="36"/>
    </row>
    <row r="1461" spans="2:109" x14ac:dyDescent="0.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  <c r="AB1461" s="36"/>
      <c r="AC1461" s="36"/>
      <c r="AD1461" s="36"/>
      <c r="AE1461" s="36"/>
      <c r="AF1461" s="36"/>
      <c r="AG1461" s="36"/>
      <c r="AH1461" s="36"/>
      <c r="AI1461" s="36"/>
      <c r="AJ1461" s="36"/>
      <c r="AK1461" s="36"/>
      <c r="AL1461" s="36"/>
      <c r="AM1461" s="36"/>
      <c r="AN1461" s="36"/>
      <c r="AO1461" s="36"/>
      <c r="AP1461" s="36"/>
      <c r="AQ1461" s="36"/>
      <c r="AR1461" s="36"/>
      <c r="AS1461" s="36"/>
      <c r="AT1461" s="36"/>
      <c r="AU1461" s="36"/>
      <c r="AV1461" s="36"/>
      <c r="AW1461" s="36"/>
      <c r="AX1461" s="36"/>
      <c r="AY1461" s="36"/>
      <c r="AZ1461" s="36"/>
      <c r="BA1461" s="36"/>
      <c r="BB1461" s="36"/>
      <c r="BC1461" s="36"/>
      <c r="BD1461" s="36"/>
      <c r="BE1461" s="36"/>
      <c r="BF1461" s="36"/>
      <c r="BG1461" s="36"/>
      <c r="BH1461" s="36"/>
      <c r="BI1461" s="36"/>
      <c r="BJ1461" s="36"/>
      <c r="BK1461" s="36"/>
      <c r="BL1461" s="36"/>
      <c r="BM1461" s="36"/>
      <c r="BN1461" s="36"/>
      <c r="BO1461" s="36"/>
      <c r="BP1461" s="36"/>
      <c r="BQ1461" s="36"/>
      <c r="BR1461" s="36"/>
      <c r="BS1461" s="36"/>
      <c r="BT1461" s="36"/>
      <c r="BU1461" s="36"/>
      <c r="BV1461" s="36"/>
      <c r="BW1461" s="36"/>
      <c r="BX1461" s="36"/>
      <c r="BY1461" s="36"/>
      <c r="BZ1461" s="36"/>
      <c r="CA1461" s="36"/>
      <c r="CB1461" s="36"/>
      <c r="CC1461" s="36"/>
      <c r="CD1461" s="36"/>
      <c r="CE1461" s="36"/>
      <c r="CF1461" s="36"/>
      <c r="CG1461" s="36"/>
      <c r="CH1461" s="36"/>
      <c r="CI1461" s="36"/>
      <c r="CJ1461" s="36"/>
      <c r="CK1461" s="36"/>
      <c r="CL1461" s="36"/>
      <c r="CM1461" s="36"/>
      <c r="CN1461" s="36"/>
      <c r="CO1461" s="36"/>
      <c r="CP1461" s="36"/>
      <c r="CQ1461" s="36"/>
      <c r="CR1461" s="36"/>
      <c r="CS1461" s="36"/>
      <c r="CT1461" s="36"/>
      <c r="CU1461" s="36"/>
      <c r="CV1461" s="36"/>
      <c r="CW1461" s="36"/>
      <c r="CX1461" s="36"/>
      <c r="CY1461" s="36"/>
      <c r="CZ1461" s="36"/>
      <c r="DA1461" s="36"/>
      <c r="DB1461" s="36"/>
      <c r="DC1461" s="36"/>
      <c r="DD1461" s="36"/>
      <c r="DE1461" s="36"/>
    </row>
    <row r="1462" spans="2:109" x14ac:dyDescent="0.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F1462" s="36"/>
      <c r="AG1462" s="36"/>
      <c r="AH1462" s="36"/>
      <c r="AI1462" s="36"/>
      <c r="AJ1462" s="36"/>
      <c r="AK1462" s="36"/>
      <c r="AL1462" s="36"/>
      <c r="AM1462" s="36"/>
      <c r="AN1462" s="36"/>
      <c r="AO1462" s="36"/>
      <c r="AP1462" s="36"/>
      <c r="AQ1462" s="36"/>
      <c r="AR1462" s="36"/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  <c r="BG1462" s="36"/>
      <c r="BH1462" s="36"/>
      <c r="BI1462" s="36"/>
      <c r="BJ1462" s="36"/>
      <c r="BK1462" s="36"/>
      <c r="BL1462" s="36"/>
      <c r="BM1462" s="36"/>
      <c r="BN1462" s="36"/>
      <c r="BO1462" s="36"/>
      <c r="BP1462" s="36"/>
      <c r="BQ1462" s="36"/>
      <c r="BR1462" s="36"/>
      <c r="BS1462" s="36"/>
      <c r="BT1462" s="36"/>
      <c r="BU1462" s="36"/>
      <c r="BV1462" s="36"/>
      <c r="BW1462" s="36"/>
      <c r="BX1462" s="36"/>
      <c r="BY1462" s="36"/>
      <c r="BZ1462" s="36"/>
      <c r="CA1462" s="36"/>
      <c r="CB1462" s="36"/>
      <c r="CC1462" s="36"/>
      <c r="CD1462" s="36"/>
      <c r="CE1462" s="36"/>
      <c r="CF1462" s="36"/>
      <c r="CG1462" s="36"/>
      <c r="CH1462" s="36"/>
      <c r="CI1462" s="36"/>
      <c r="CJ1462" s="36"/>
      <c r="CK1462" s="36"/>
      <c r="CL1462" s="36"/>
      <c r="CM1462" s="36"/>
      <c r="CN1462" s="36"/>
      <c r="CO1462" s="36"/>
      <c r="CP1462" s="36"/>
      <c r="CQ1462" s="36"/>
      <c r="CR1462" s="36"/>
      <c r="CS1462" s="36"/>
      <c r="CT1462" s="36"/>
      <c r="CU1462" s="36"/>
      <c r="CV1462" s="36"/>
      <c r="CW1462" s="36"/>
      <c r="CX1462" s="36"/>
      <c r="CY1462" s="36"/>
      <c r="CZ1462" s="36"/>
      <c r="DA1462" s="36"/>
      <c r="DB1462" s="36"/>
      <c r="DC1462" s="36"/>
      <c r="DD1462" s="36"/>
      <c r="DE1462" s="36"/>
    </row>
    <row r="1463" spans="2:109" x14ac:dyDescent="0.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F1463" s="36"/>
      <c r="AG1463" s="36"/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36"/>
      <c r="BN1463" s="36"/>
      <c r="BO1463" s="36"/>
      <c r="BP1463" s="36"/>
      <c r="BQ1463" s="36"/>
      <c r="BR1463" s="36"/>
      <c r="BS1463" s="36"/>
      <c r="BT1463" s="36"/>
      <c r="BU1463" s="36"/>
      <c r="BV1463" s="36"/>
      <c r="BW1463" s="36"/>
      <c r="BX1463" s="36"/>
      <c r="BY1463" s="36"/>
      <c r="BZ1463" s="36"/>
      <c r="CA1463" s="36"/>
      <c r="CB1463" s="36"/>
      <c r="CC1463" s="36"/>
      <c r="CD1463" s="36"/>
      <c r="CE1463" s="36"/>
      <c r="CF1463" s="36"/>
      <c r="CG1463" s="36"/>
      <c r="CH1463" s="36"/>
      <c r="CI1463" s="36"/>
      <c r="CJ1463" s="36"/>
      <c r="CK1463" s="36"/>
      <c r="CL1463" s="36"/>
      <c r="CM1463" s="36"/>
      <c r="CN1463" s="36"/>
      <c r="CO1463" s="36"/>
      <c r="CP1463" s="36"/>
      <c r="CQ1463" s="36"/>
      <c r="CR1463" s="36"/>
      <c r="CS1463" s="36"/>
      <c r="CT1463" s="36"/>
      <c r="CU1463" s="36"/>
      <c r="CV1463" s="36"/>
      <c r="CW1463" s="36"/>
      <c r="CX1463" s="36"/>
      <c r="CY1463" s="36"/>
      <c r="CZ1463" s="36"/>
      <c r="DA1463" s="36"/>
      <c r="DB1463" s="36"/>
      <c r="DC1463" s="36"/>
      <c r="DD1463" s="36"/>
      <c r="DE1463" s="36"/>
    </row>
    <row r="1464" spans="2:109" x14ac:dyDescent="0.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CW1464" s="36"/>
    </row>
    <row r="1465" spans="2:109" x14ac:dyDescent="0.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</row>
  </sheetData>
  <sortState xmlns:xlrd2="http://schemas.microsoft.com/office/spreadsheetml/2017/richdata2" ref="BD74:BE79">
    <sortCondition descending="1" ref="BE74:BE79"/>
  </sortState>
  <mergeCells count="14">
    <mergeCell ref="B2:DG2"/>
    <mergeCell ref="B3:DG3"/>
    <mergeCell ref="DF5:DF7"/>
    <mergeCell ref="DE5:DE7"/>
    <mergeCell ref="CK5:CV5"/>
    <mergeCell ref="BY5:CE5"/>
    <mergeCell ref="BM5:BP5"/>
    <mergeCell ref="BA5:BL5"/>
    <mergeCell ref="AP5:AV5"/>
    <mergeCell ref="AC5:AN5"/>
    <mergeCell ref="Q5:AB5"/>
    <mergeCell ref="E5:P5"/>
    <mergeCell ref="CW5:CW7"/>
    <mergeCell ref="D5:D7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  <ignoredErrors>
    <ignoredError sqref="D29 D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Alhareth Migdady</cp:lastModifiedBy>
  <cp:lastPrinted>2022-06-30T11:14:32Z</cp:lastPrinted>
  <dcterms:created xsi:type="dcterms:W3CDTF">1996-10-14T23:33:28Z</dcterms:created>
  <dcterms:modified xsi:type="dcterms:W3CDTF">2026-02-18T08:32:29Z</dcterms:modified>
</cp:coreProperties>
</file>